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ocumenttasks/documenttask3.xml" ContentType="application/vnd.ms-excel.documenttask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ocumenttasks/documenttask4.xml" ContentType="application/vnd.ms-excel.documenttask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ocumenttasks/documenttask5.xml" ContentType="application/vnd.ms-excel.documenttask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ocumenttasks/documenttask6.xml" ContentType="application/vnd.ms-excel.documenttask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ocumenttasks/documenttask7.xml" ContentType="application/vnd.ms-excel.documenttask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ocumenttasks/documenttask8.xml" ContentType="application/vnd.ms-excel.documenttask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ocumenttasks/documenttask9.xml" ContentType="application/vnd.ms-excel.documenttask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ocumenttasks/documenttask10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riss\Desktop\"/>
    </mc:Choice>
  </mc:AlternateContent>
  <xr:revisionPtr revIDLastSave="0" documentId="13_ncr:1_{69CF21AE-B608-4759-A27B-F9C2F2500E4D}" xr6:coauthVersionLast="47" xr6:coauthVersionMax="47" xr10:uidLastSave="{00000000-0000-0000-0000-000000000000}"/>
  <workbookProtection workbookAlgorithmName="SHA-512" workbookHashValue="2hMasTBWMxLC4IuKusMIE3zIhdZYONDzUDnD3eLghQ0ryRCZTFqwSCdzV+zPj7D6VyVJnRPVMAmsy7gwxSFn/g==" workbookSaltValue="UX1rMa28LCKIMDczDIKtgg==" workbookSpinCount="100000" lockStructure="1"/>
  <bookViews>
    <workbookView xWindow="-120" yWindow="-120" windowWidth="29040" windowHeight="15720" tabRatio="920" activeTab="1" xr2:uid="{FFE5FDA7-BB48-4EFE-A89F-ED2895F4A23E}"/>
  </bookViews>
  <sheets>
    <sheet name="INSTRUCTIONS" sheetId="29" r:id="rId1"/>
    <sheet name="FEE CALCULATOR - MASTER" sheetId="26" r:id="rId2"/>
    <sheet name="FEE CALCULATION SUMMARY" sheetId="28" r:id="rId3"/>
    <sheet name="Sample Permit Fees" sheetId="18" state="hidden" r:id="rId4"/>
    <sheet name="FEE CALCULATOR - LG SUBD" sheetId="38" state="hidden" r:id="rId5"/>
    <sheet name="FEE CALCULATOR - MD SUBD" sheetId="39" state="hidden" r:id="rId6"/>
    <sheet name="FEE CALCULATOR - (N)COMMERCIAL" sheetId="40" state="hidden" r:id="rId7"/>
    <sheet name="FEE CALCULATOR - (N)RES INFILL" sheetId="41" state="hidden" r:id="rId8"/>
    <sheet name="FEE CALCULATOR - DRIVE APPROACH" sheetId="42" state="hidden" r:id="rId9"/>
    <sheet name="FEE CALCULATOR - RES WATER TAP" sheetId="43" state="hidden" r:id="rId10"/>
    <sheet name="FEE CALCULATOR - SEWER TAP" sheetId="44" state="hidden" r:id="rId11"/>
    <sheet name="FEE CALCULATOR - 2500 LF SS" sheetId="45" state="hidden" r:id="rId12"/>
    <sheet name="Review Web Posting" sheetId="46" state="hidden" r:id="rId13"/>
    <sheet name="Insp Web Posting" sheetId="48" state="hidden" r:id="rId14"/>
  </sheets>
  <definedNames>
    <definedName name="_xlnm.Print_Area" localSheetId="2">'FEE CALCULATION SUMMARY'!$A$1:$F$34</definedName>
    <definedName name="_xlnm.Print_Area" localSheetId="6">'FEE CALCULATOR - (N)COMMERCIAL'!$B$1:$J$108</definedName>
    <definedName name="_xlnm.Print_Area" localSheetId="7">'FEE CALCULATOR - (N)RES INFILL'!$B$1:$J$108</definedName>
    <definedName name="_xlnm.Print_Area" localSheetId="11">'FEE CALCULATOR - 2500 LF SS'!$B$1:$J$108</definedName>
    <definedName name="_xlnm.Print_Area" localSheetId="8">'FEE CALCULATOR - DRIVE APPROACH'!$B$1:$J$108</definedName>
    <definedName name="_xlnm.Print_Area" localSheetId="4">'FEE CALCULATOR - LG SUBD'!$B$1:$J$108</definedName>
    <definedName name="_xlnm.Print_Area" localSheetId="1">'FEE CALCULATOR - MASTER'!$A$1:$I$105</definedName>
    <definedName name="_xlnm.Print_Area" localSheetId="5">'FEE CALCULATOR - MD SUBD'!$B$1:$J$108</definedName>
    <definedName name="_xlnm.Print_Area" localSheetId="9">'FEE CALCULATOR - RES WATER TAP'!$B$1:$J$108</definedName>
    <definedName name="_xlnm.Print_Area" localSheetId="10">'FEE CALCULATOR - SEWER TAP'!$B$1:$J$108</definedName>
    <definedName name="_xlnm.Print_Area" localSheetId="13">'Insp Web Posting'!$B$1:$M$95</definedName>
    <definedName name="_xlnm.Print_Area" localSheetId="12">'Review Web Posting'!$B$1:$M$95</definedName>
    <definedName name="_xlnm.Print_Titles" localSheetId="2">'FEE CALCULATION SUMMARY'!$1:$13</definedName>
    <definedName name="_xlnm.Print_Titles" localSheetId="6">'FEE CALCULATOR - (N)COMMERCIAL'!$1:$16</definedName>
    <definedName name="_xlnm.Print_Titles" localSheetId="7">'FEE CALCULATOR - (N)RES INFILL'!$1:$16</definedName>
    <definedName name="_xlnm.Print_Titles" localSheetId="11">'FEE CALCULATOR - 2500 LF SS'!$1:$16</definedName>
    <definedName name="_xlnm.Print_Titles" localSheetId="8">'FEE CALCULATOR - DRIVE APPROACH'!$1:$16</definedName>
    <definedName name="_xlnm.Print_Titles" localSheetId="4">'FEE CALCULATOR - LG SUBD'!$1:$16</definedName>
    <definedName name="_xlnm.Print_Titles" localSheetId="1">'FEE CALCULATOR - MASTER'!$1:$16</definedName>
    <definedName name="_xlnm.Print_Titles" localSheetId="5">'FEE CALCULATOR - MD SUBD'!$1:$16</definedName>
    <definedName name="_xlnm.Print_Titles" localSheetId="9">'FEE CALCULATOR - RES WATER TAP'!$1:$16</definedName>
    <definedName name="_xlnm.Print_Titles" localSheetId="10">'FEE CALCULATOR - SEWER TAP'!$1:$16</definedName>
    <definedName name="_xlnm.Print_Titles" localSheetId="13">'Insp Web Posting'!$1:$4</definedName>
    <definedName name="_xlnm.Print_Titles" localSheetId="12">'Review Web Posting'!$1:$4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6" l="1"/>
  <c r="I25" i="26"/>
  <c r="I26" i="26"/>
  <c r="I27" i="26"/>
  <c r="I28" i="26"/>
  <c r="I29" i="26"/>
  <c r="I30" i="26"/>
  <c r="I31" i="26"/>
  <c r="I32" i="26"/>
  <c r="I33" i="26"/>
  <c r="I34" i="26"/>
  <c r="I35" i="26"/>
  <c r="I36" i="26"/>
  <c r="I23" i="26"/>
  <c r="G26" i="26"/>
  <c r="G24" i="26"/>
  <c r="G25" i="26"/>
  <c r="G27" i="26"/>
  <c r="G28" i="26"/>
  <c r="G29" i="26"/>
  <c r="G30" i="26"/>
  <c r="G31" i="26"/>
  <c r="G32" i="26"/>
  <c r="G33" i="26"/>
  <c r="G34" i="26"/>
  <c r="G35" i="26"/>
  <c r="G36" i="26"/>
  <c r="G23" i="26"/>
  <c r="G18" i="26"/>
  <c r="I19" i="26"/>
  <c r="I20" i="26"/>
  <c r="I21" i="26"/>
  <c r="I38" i="26"/>
  <c r="I39" i="26"/>
  <c r="I40" i="26"/>
  <c r="I41" i="26"/>
  <c r="I42" i="26"/>
  <c r="I43" i="26"/>
  <c r="I44" i="26"/>
  <c r="I45" i="26"/>
  <c r="I46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2" i="26"/>
  <c r="I73" i="26"/>
  <c r="I74" i="26"/>
  <c r="I75" i="26"/>
  <c r="I76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37" i="26" l="1"/>
  <c r="I47" i="26"/>
  <c r="I71" i="26"/>
  <c r="I77" i="26"/>
  <c r="I22" i="26"/>
  <c r="G22" i="26"/>
  <c r="L95" i="48"/>
  <c r="J95" i="48"/>
  <c r="H95" i="48"/>
  <c r="F95" i="48"/>
  <c r="L94" i="48"/>
  <c r="J94" i="48"/>
  <c r="H94" i="48"/>
  <c r="F94" i="48"/>
  <c r="L93" i="48"/>
  <c r="J93" i="48"/>
  <c r="H93" i="48"/>
  <c r="F93" i="48"/>
  <c r="L92" i="48"/>
  <c r="J92" i="48"/>
  <c r="H92" i="48"/>
  <c r="F92" i="48"/>
  <c r="L91" i="48"/>
  <c r="J91" i="48"/>
  <c r="H91" i="48"/>
  <c r="F91" i="48"/>
  <c r="L90" i="48"/>
  <c r="J90" i="48"/>
  <c r="H90" i="48"/>
  <c r="F90" i="48"/>
  <c r="L89" i="48"/>
  <c r="J89" i="48"/>
  <c r="H89" i="48"/>
  <c r="F89" i="48"/>
  <c r="L87" i="48"/>
  <c r="J87" i="48"/>
  <c r="H87" i="48"/>
  <c r="F87" i="48"/>
  <c r="L86" i="48"/>
  <c r="J86" i="48"/>
  <c r="H86" i="48"/>
  <c r="F86" i="48"/>
  <c r="L85" i="48"/>
  <c r="J85" i="48"/>
  <c r="H85" i="48"/>
  <c r="F85" i="48"/>
  <c r="L84" i="48"/>
  <c r="J84" i="48"/>
  <c r="H84" i="48"/>
  <c r="F84" i="48"/>
  <c r="L83" i="48"/>
  <c r="J83" i="48"/>
  <c r="H83" i="48"/>
  <c r="F83" i="48"/>
  <c r="L82" i="48"/>
  <c r="J82" i="48"/>
  <c r="H82" i="48"/>
  <c r="F82" i="48"/>
  <c r="L80" i="48"/>
  <c r="J80" i="48"/>
  <c r="H80" i="48"/>
  <c r="F80" i="48"/>
  <c r="L79" i="48"/>
  <c r="J79" i="48"/>
  <c r="H79" i="48"/>
  <c r="F79" i="48"/>
  <c r="L78" i="48"/>
  <c r="J78" i="48"/>
  <c r="H78" i="48"/>
  <c r="F78" i="48"/>
  <c r="L77" i="48"/>
  <c r="J77" i="48"/>
  <c r="H77" i="48"/>
  <c r="F77" i="48"/>
  <c r="L76" i="48"/>
  <c r="J76" i="48"/>
  <c r="H76" i="48"/>
  <c r="F76" i="48"/>
  <c r="L75" i="48"/>
  <c r="J75" i="48"/>
  <c r="H75" i="48"/>
  <c r="F75" i="48"/>
  <c r="L74" i="48"/>
  <c r="J74" i="48"/>
  <c r="H74" i="48"/>
  <c r="F74" i="48"/>
  <c r="L73" i="48"/>
  <c r="J73" i="48"/>
  <c r="H73" i="48"/>
  <c r="F73" i="48"/>
  <c r="L72" i="48"/>
  <c r="J72" i="48"/>
  <c r="H72" i="48"/>
  <c r="F72" i="48"/>
  <c r="L71" i="48"/>
  <c r="J71" i="48"/>
  <c r="H71" i="48"/>
  <c r="F71" i="48"/>
  <c r="L70" i="48"/>
  <c r="J70" i="48"/>
  <c r="H70" i="48"/>
  <c r="F70" i="48"/>
  <c r="L69" i="48"/>
  <c r="J69" i="48"/>
  <c r="H69" i="48"/>
  <c r="F69" i="48"/>
  <c r="L68" i="48"/>
  <c r="J68" i="48"/>
  <c r="H68" i="48"/>
  <c r="F68" i="48"/>
  <c r="L67" i="48"/>
  <c r="J67" i="48"/>
  <c r="H67" i="48"/>
  <c r="F67" i="48"/>
  <c r="L66" i="48"/>
  <c r="J66" i="48"/>
  <c r="H66" i="48"/>
  <c r="F66" i="48"/>
  <c r="L64" i="48"/>
  <c r="J64" i="48"/>
  <c r="H64" i="48"/>
  <c r="F64" i="48"/>
  <c r="L63" i="48"/>
  <c r="J63" i="48"/>
  <c r="H63" i="48"/>
  <c r="F63" i="48"/>
  <c r="L62" i="48"/>
  <c r="J62" i="48"/>
  <c r="H62" i="48"/>
  <c r="F62" i="48"/>
  <c r="L61" i="48"/>
  <c r="J61" i="48"/>
  <c r="H61" i="48"/>
  <c r="F61" i="48"/>
  <c r="L60" i="48"/>
  <c r="J60" i="48"/>
  <c r="H60" i="48"/>
  <c r="F60" i="48"/>
  <c r="L58" i="48"/>
  <c r="J58" i="48"/>
  <c r="H58" i="48"/>
  <c r="F58" i="48"/>
  <c r="L57" i="48"/>
  <c r="J57" i="48"/>
  <c r="H57" i="48"/>
  <c r="F57" i="48"/>
  <c r="L56" i="48"/>
  <c r="J56" i="48"/>
  <c r="H56" i="48"/>
  <c r="F56" i="48"/>
  <c r="L55" i="48"/>
  <c r="J55" i="48"/>
  <c r="H55" i="48"/>
  <c r="F55" i="48"/>
  <c r="L54" i="48"/>
  <c r="J54" i="48"/>
  <c r="H54" i="48"/>
  <c r="F54" i="48"/>
  <c r="L53" i="48"/>
  <c r="J53" i="48"/>
  <c r="H53" i="48"/>
  <c r="F53" i="48"/>
  <c r="L52" i="48"/>
  <c r="J52" i="48"/>
  <c r="H52" i="48"/>
  <c r="F52" i="48"/>
  <c r="L51" i="48"/>
  <c r="J51" i="48"/>
  <c r="H51" i="48"/>
  <c r="F51" i="48"/>
  <c r="L50" i="48"/>
  <c r="J50" i="48"/>
  <c r="H50" i="48"/>
  <c r="F50" i="48"/>
  <c r="L49" i="48"/>
  <c r="J49" i="48"/>
  <c r="H49" i="48"/>
  <c r="F49" i="48"/>
  <c r="L48" i="48"/>
  <c r="J48" i="48"/>
  <c r="H48" i="48"/>
  <c r="F48" i="48"/>
  <c r="L47" i="48"/>
  <c r="J47" i="48"/>
  <c r="H47" i="48"/>
  <c r="F47" i="48"/>
  <c r="L46" i="48"/>
  <c r="J46" i="48"/>
  <c r="H46" i="48"/>
  <c r="F46" i="48"/>
  <c r="L45" i="48"/>
  <c r="J45" i="48"/>
  <c r="H45" i="48"/>
  <c r="F45" i="48"/>
  <c r="L44" i="48"/>
  <c r="J44" i="48"/>
  <c r="H44" i="48"/>
  <c r="F44" i="48"/>
  <c r="L43" i="48"/>
  <c r="J43" i="48"/>
  <c r="H43" i="48"/>
  <c r="F43" i="48"/>
  <c r="L42" i="48"/>
  <c r="J42" i="48"/>
  <c r="H42" i="48"/>
  <c r="F42" i="48"/>
  <c r="L41" i="48"/>
  <c r="J41" i="48"/>
  <c r="H41" i="48"/>
  <c r="F41" i="48"/>
  <c r="L40" i="48"/>
  <c r="J40" i="48"/>
  <c r="H40" i="48"/>
  <c r="F40" i="48"/>
  <c r="L39" i="48"/>
  <c r="J39" i="48"/>
  <c r="H39" i="48"/>
  <c r="F39" i="48"/>
  <c r="L38" i="48"/>
  <c r="J38" i="48"/>
  <c r="H38" i="48"/>
  <c r="F38" i="48"/>
  <c r="L37" i="48"/>
  <c r="J37" i="48"/>
  <c r="H37" i="48"/>
  <c r="F37" i="48"/>
  <c r="L36" i="48"/>
  <c r="J36" i="48"/>
  <c r="H36" i="48"/>
  <c r="F36" i="48"/>
  <c r="L34" i="48"/>
  <c r="J34" i="48"/>
  <c r="H34" i="48"/>
  <c r="F34" i="48"/>
  <c r="L33" i="48"/>
  <c r="J33" i="48"/>
  <c r="H33" i="48"/>
  <c r="F33" i="48"/>
  <c r="L32" i="48"/>
  <c r="J32" i="48"/>
  <c r="H32" i="48"/>
  <c r="F32" i="48"/>
  <c r="L31" i="48"/>
  <c r="J31" i="48"/>
  <c r="H31" i="48"/>
  <c r="F31" i="48"/>
  <c r="L30" i="48"/>
  <c r="J30" i="48"/>
  <c r="H30" i="48"/>
  <c r="F30" i="48"/>
  <c r="L29" i="48"/>
  <c r="J29" i="48"/>
  <c r="H29" i="48"/>
  <c r="F29" i="48"/>
  <c r="L28" i="48"/>
  <c r="J28" i="48"/>
  <c r="H28" i="48"/>
  <c r="F28" i="48"/>
  <c r="L27" i="48"/>
  <c r="J27" i="48"/>
  <c r="H27" i="48"/>
  <c r="F27" i="48"/>
  <c r="L26" i="48"/>
  <c r="J26" i="48"/>
  <c r="H26" i="48"/>
  <c r="F26" i="48"/>
  <c r="L24" i="48"/>
  <c r="J24" i="48"/>
  <c r="H24" i="48"/>
  <c r="F24" i="48"/>
  <c r="L23" i="48"/>
  <c r="J23" i="48"/>
  <c r="H23" i="48"/>
  <c r="F23" i="48"/>
  <c r="L22" i="48"/>
  <c r="J22" i="48"/>
  <c r="H22" i="48"/>
  <c r="F22" i="48"/>
  <c r="L21" i="48"/>
  <c r="J21" i="48"/>
  <c r="H21" i="48"/>
  <c r="F21" i="48"/>
  <c r="L20" i="48"/>
  <c r="J20" i="48"/>
  <c r="H20" i="48"/>
  <c r="F20" i="48"/>
  <c r="L19" i="48"/>
  <c r="J19" i="48"/>
  <c r="H19" i="48"/>
  <c r="F19" i="48"/>
  <c r="L18" i="48"/>
  <c r="J18" i="48"/>
  <c r="H18" i="48"/>
  <c r="F18" i="48"/>
  <c r="L17" i="48"/>
  <c r="J17" i="48"/>
  <c r="H17" i="48"/>
  <c r="F17" i="48"/>
  <c r="L16" i="48"/>
  <c r="J16" i="48"/>
  <c r="H16" i="48"/>
  <c r="F16" i="48"/>
  <c r="L15" i="48"/>
  <c r="J15" i="48"/>
  <c r="H15" i="48"/>
  <c r="F15" i="48"/>
  <c r="L14" i="48"/>
  <c r="J14" i="48"/>
  <c r="H14" i="48"/>
  <c r="F14" i="48"/>
  <c r="L13" i="48"/>
  <c r="J13" i="48"/>
  <c r="H13" i="48"/>
  <c r="F13" i="48"/>
  <c r="L12" i="48"/>
  <c r="J12" i="48"/>
  <c r="H12" i="48"/>
  <c r="F12" i="48"/>
  <c r="L11" i="48"/>
  <c r="J11" i="48"/>
  <c r="H11" i="48"/>
  <c r="F11" i="48"/>
  <c r="L9" i="48"/>
  <c r="J9" i="48"/>
  <c r="H9" i="48"/>
  <c r="F9" i="48"/>
  <c r="L8" i="48"/>
  <c r="J8" i="48"/>
  <c r="H8" i="48"/>
  <c r="F8" i="48"/>
  <c r="L7" i="48"/>
  <c r="J7" i="48"/>
  <c r="H7" i="48"/>
  <c r="F7" i="48"/>
  <c r="L6" i="48"/>
  <c r="J6" i="48"/>
  <c r="H6" i="48"/>
  <c r="F6" i="48"/>
  <c r="M52" i="48" l="1"/>
  <c r="M55" i="48"/>
  <c r="M62" i="48"/>
  <c r="M58" i="48"/>
  <c r="M66" i="48"/>
  <c r="M69" i="48"/>
  <c r="M72" i="48"/>
  <c r="M75" i="48"/>
  <c r="M78" i="48"/>
  <c r="M82" i="48"/>
  <c r="M85" i="48"/>
  <c r="M89" i="48"/>
  <c r="M92" i="48"/>
  <c r="M95" i="48"/>
  <c r="M22" i="48"/>
  <c r="M94" i="48"/>
  <c r="M53" i="48"/>
  <c r="M60" i="48"/>
  <c r="M67" i="48"/>
  <c r="M73" i="48"/>
  <c r="M79" i="48"/>
  <c r="M86" i="48"/>
  <c r="M93" i="48"/>
  <c r="M38" i="48"/>
  <c r="M6" i="48"/>
  <c r="M13" i="48"/>
  <c r="M19" i="48"/>
  <c r="M32" i="48"/>
  <c r="M15" i="48"/>
  <c r="M18" i="48"/>
  <c r="M31" i="48"/>
  <c r="M28" i="48"/>
  <c r="M34" i="48"/>
  <c r="M44" i="48"/>
  <c r="M26" i="48"/>
  <c r="M50" i="48"/>
  <c r="M51" i="48"/>
  <c r="M57" i="48"/>
  <c r="M64" i="48"/>
  <c r="M71" i="48"/>
  <c r="M77" i="48"/>
  <c r="M84" i="48"/>
  <c r="M91" i="48"/>
  <c r="M36" i="48"/>
  <c r="M24" i="48"/>
  <c r="M9" i="48"/>
  <c r="M7" i="48"/>
  <c r="M11" i="48"/>
  <c r="M16" i="48"/>
  <c r="M47" i="48"/>
  <c r="M14" i="48"/>
  <c r="M17" i="48"/>
  <c r="M20" i="48"/>
  <c r="M23" i="48"/>
  <c r="M29" i="48"/>
  <c r="M39" i="48"/>
  <c r="M83" i="48"/>
  <c r="M27" i="48"/>
  <c r="M30" i="48"/>
  <c r="M45" i="48"/>
  <c r="M56" i="48"/>
  <c r="M63" i="48"/>
  <c r="M70" i="48"/>
  <c r="M76" i="48"/>
  <c r="M90" i="48"/>
  <c r="M12" i="48"/>
  <c r="M33" i="48"/>
  <c r="M37" i="48"/>
  <c r="M42" i="48"/>
  <c r="M40" i="48"/>
  <c r="M43" i="48"/>
  <c r="M48" i="48"/>
  <c r="M21" i="48"/>
  <c r="M46" i="48"/>
  <c r="M49" i="48"/>
  <c r="M54" i="48"/>
  <c r="M61" i="48"/>
  <c r="M68" i="48"/>
  <c r="M74" i="48"/>
  <c r="M80" i="48"/>
  <c r="M87" i="48"/>
  <c r="M8" i="48"/>
  <c r="M41" i="48"/>
  <c r="L95" i="46"/>
  <c r="J95" i="46"/>
  <c r="H95" i="46"/>
  <c r="F95" i="46"/>
  <c r="L94" i="46"/>
  <c r="J94" i="46"/>
  <c r="H94" i="46"/>
  <c r="F94" i="46"/>
  <c r="L93" i="46"/>
  <c r="J93" i="46"/>
  <c r="H93" i="46"/>
  <c r="F93" i="46"/>
  <c r="L92" i="46"/>
  <c r="J92" i="46"/>
  <c r="H92" i="46"/>
  <c r="F92" i="46"/>
  <c r="L91" i="46"/>
  <c r="J91" i="46"/>
  <c r="H91" i="46"/>
  <c r="F91" i="46"/>
  <c r="L90" i="46"/>
  <c r="J90" i="46"/>
  <c r="H90" i="46"/>
  <c r="F90" i="46"/>
  <c r="L89" i="46"/>
  <c r="J89" i="46"/>
  <c r="H89" i="46"/>
  <c r="F89" i="46"/>
  <c r="L87" i="46"/>
  <c r="J87" i="46"/>
  <c r="H87" i="46"/>
  <c r="F87" i="46"/>
  <c r="L86" i="46"/>
  <c r="J86" i="46"/>
  <c r="H86" i="46"/>
  <c r="F86" i="46"/>
  <c r="L85" i="46"/>
  <c r="J85" i="46"/>
  <c r="H85" i="46"/>
  <c r="F85" i="46"/>
  <c r="L84" i="46"/>
  <c r="J84" i="46"/>
  <c r="H84" i="46"/>
  <c r="F84" i="46"/>
  <c r="L83" i="46"/>
  <c r="J83" i="46"/>
  <c r="H83" i="46"/>
  <c r="F83" i="46"/>
  <c r="L82" i="46"/>
  <c r="J82" i="46"/>
  <c r="H82" i="46"/>
  <c r="F82" i="46"/>
  <c r="L80" i="46"/>
  <c r="J80" i="46"/>
  <c r="H80" i="46"/>
  <c r="F80" i="46"/>
  <c r="L79" i="46"/>
  <c r="J79" i="46"/>
  <c r="H79" i="46"/>
  <c r="F79" i="46"/>
  <c r="L78" i="46"/>
  <c r="J78" i="46"/>
  <c r="H78" i="46"/>
  <c r="F78" i="46"/>
  <c r="L77" i="46"/>
  <c r="J77" i="46"/>
  <c r="H77" i="46"/>
  <c r="F77" i="46"/>
  <c r="L76" i="46"/>
  <c r="J76" i="46"/>
  <c r="H76" i="46"/>
  <c r="F76" i="46"/>
  <c r="L75" i="46"/>
  <c r="J75" i="46"/>
  <c r="H75" i="46"/>
  <c r="F75" i="46"/>
  <c r="L74" i="46"/>
  <c r="J74" i="46"/>
  <c r="H74" i="46"/>
  <c r="F74" i="46"/>
  <c r="L73" i="46"/>
  <c r="J73" i="46"/>
  <c r="H73" i="46"/>
  <c r="F73" i="46"/>
  <c r="L72" i="46"/>
  <c r="J72" i="46"/>
  <c r="H72" i="46"/>
  <c r="F72" i="46"/>
  <c r="L71" i="46"/>
  <c r="J71" i="46"/>
  <c r="H71" i="46"/>
  <c r="F71" i="46"/>
  <c r="L70" i="46"/>
  <c r="J70" i="46"/>
  <c r="H70" i="46"/>
  <c r="F70" i="46"/>
  <c r="L69" i="46"/>
  <c r="J69" i="46"/>
  <c r="H69" i="46"/>
  <c r="F69" i="46"/>
  <c r="L68" i="46"/>
  <c r="J68" i="46"/>
  <c r="H68" i="46"/>
  <c r="F68" i="46"/>
  <c r="L67" i="46"/>
  <c r="J67" i="46"/>
  <c r="H67" i="46"/>
  <c r="F67" i="46"/>
  <c r="L66" i="46"/>
  <c r="J66" i="46"/>
  <c r="H66" i="46"/>
  <c r="F66" i="46"/>
  <c r="L64" i="46"/>
  <c r="J64" i="46"/>
  <c r="H64" i="46"/>
  <c r="F64" i="46"/>
  <c r="L63" i="46"/>
  <c r="J63" i="46"/>
  <c r="H63" i="46"/>
  <c r="F63" i="46"/>
  <c r="L62" i="46"/>
  <c r="J62" i="46"/>
  <c r="H62" i="46"/>
  <c r="F62" i="46"/>
  <c r="L61" i="46"/>
  <c r="J61" i="46"/>
  <c r="H61" i="46"/>
  <c r="F61" i="46"/>
  <c r="L60" i="46"/>
  <c r="J60" i="46"/>
  <c r="H60" i="46"/>
  <c r="F60" i="46"/>
  <c r="L58" i="46"/>
  <c r="J58" i="46"/>
  <c r="H58" i="46"/>
  <c r="F58" i="46"/>
  <c r="L57" i="46"/>
  <c r="J57" i="46"/>
  <c r="H57" i="46"/>
  <c r="F57" i="46"/>
  <c r="L56" i="46"/>
  <c r="J56" i="46"/>
  <c r="H56" i="46"/>
  <c r="F56" i="46"/>
  <c r="L55" i="46"/>
  <c r="J55" i="46"/>
  <c r="H55" i="46"/>
  <c r="F55" i="46"/>
  <c r="L54" i="46"/>
  <c r="J54" i="46"/>
  <c r="H54" i="46"/>
  <c r="F54" i="46"/>
  <c r="L53" i="46"/>
  <c r="J53" i="46"/>
  <c r="H53" i="46"/>
  <c r="F53" i="46"/>
  <c r="L52" i="46"/>
  <c r="J52" i="46"/>
  <c r="H52" i="46"/>
  <c r="F52" i="46"/>
  <c r="L51" i="46"/>
  <c r="J51" i="46"/>
  <c r="H51" i="46"/>
  <c r="F51" i="46"/>
  <c r="L50" i="46"/>
  <c r="J50" i="46"/>
  <c r="H50" i="46"/>
  <c r="F50" i="46"/>
  <c r="L49" i="46"/>
  <c r="J49" i="46"/>
  <c r="H49" i="46"/>
  <c r="F49" i="46"/>
  <c r="L48" i="46"/>
  <c r="J48" i="46"/>
  <c r="H48" i="46"/>
  <c r="F48" i="46"/>
  <c r="L47" i="46"/>
  <c r="J47" i="46"/>
  <c r="H47" i="46"/>
  <c r="F47" i="46"/>
  <c r="L46" i="46"/>
  <c r="J46" i="46"/>
  <c r="H46" i="46"/>
  <c r="F46" i="46"/>
  <c r="L45" i="46"/>
  <c r="J45" i="46"/>
  <c r="H45" i="46"/>
  <c r="F45" i="46"/>
  <c r="L44" i="46"/>
  <c r="J44" i="46"/>
  <c r="H44" i="46"/>
  <c r="F44" i="46"/>
  <c r="L43" i="46"/>
  <c r="J43" i="46"/>
  <c r="H43" i="46"/>
  <c r="F43" i="46"/>
  <c r="L42" i="46"/>
  <c r="J42" i="46"/>
  <c r="H42" i="46"/>
  <c r="F42" i="46"/>
  <c r="L41" i="46"/>
  <c r="J41" i="46"/>
  <c r="H41" i="46"/>
  <c r="F41" i="46"/>
  <c r="L40" i="46"/>
  <c r="J40" i="46"/>
  <c r="H40" i="46"/>
  <c r="F40" i="46"/>
  <c r="L39" i="46"/>
  <c r="J39" i="46"/>
  <c r="H39" i="46"/>
  <c r="F39" i="46"/>
  <c r="L38" i="46"/>
  <c r="J38" i="46"/>
  <c r="H38" i="46"/>
  <c r="F38" i="46"/>
  <c r="L37" i="46"/>
  <c r="J37" i="46"/>
  <c r="H37" i="46"/>
  <c r="F37" i="46"/>
  <c r="L36" i="46"/>
  <c r="J36" i="46"/>
  <c r="H36" i="46"/>
  <c r="F36" i="46"/>
  <c r="L34" i="46"/>
  <c r="J34" i="46"/>
  <c r="H34" i="46"/>
  <c r="F34" i="46"/>
  <c r="L33" i="46"/>
  <c r="J33" i="46"/>
  <c r="H33" i="46"/>
  <c r="F33" i="46"/>
  <c r="L32" i="46"/>
  <c r="J32" i="46"/>
  <c r="H32" i="46"/>
  <c r="F32" i="46"/>
  <c r="L31" i="46"/>
  <c r="J31" i="46"/>
  <c r="H31" i="46"/>
  <c r="F31" i="46"/>
  <c r="L30" i="46"/>
  <c r="J30" i="46"/>
  <c r="H30" i="46"/>
  <c r="F30" i="46"/>
  <c r="L29" i="46"/>
  <c r="J29" i="46"/>
  <c r="H29" i="46"/>
  <c r="F29" i="46"/>
  <c r="L28" i="46"/>
  <c r="J28" i="46"/>
  <c r="H28" i="46"/>
  <c r="F28" i="46"/>
  <c r="L27" i="46"/>
  <c r="J27" i="46"/>
  <c r="H27" i="46"/>
  <c r="F27" i="46"/>
  <c r="L26" i="46"/>
  <c r="J26" i="46"/>
  <c r="H26" i="46"/>
  <c r="F26" i="46"/>
  <c r="L24" i="46"/>
  <c r="J24" i="46"/>
  <c r="H24" i="46"/>
  <c r="F24" i="46"/>
  <c r="L23" i="46"/>
  <c r="J23" i="46"/>
  <c r="H23" i="46"/>
  <c r="F23" i="46"/>
  <c r="L22" i="46"/>
  <c r="J22" i="46"/>
  <c r="H22" i="46"/>
  <c r="F22" i="46"/>
  <c r="L21" i="46"/>
  <c r="J21" i="46"/>
  <c r="H21" i="46"/>
  <c r="F21" i="46"/>
  <c r="L20" i="46"/>
  <c r="J20" i="46"/>
  <c r="H20" i="46"/>
  <c r="F20" i="46"/>
  <c r="L19" i="46"/>
  <c r="J19" i="46"/>
  <c r="H19" i="46"/>
  <c r="F19" i="46"/>
  <c r="L18" i="46"/>
  <c r="J18" i="46"/>
  <c r="H18" i="46"/>
  <c r="F18" i="46"/>
  <c r="L17" i="46"/>
  <c r="J17" i="46"/>
  <c r="H17" i="46"/>
  <c r="F17" i="46"/>
  <c r="L16" i="46"/>
  <c r="J16" i="46"/>
  <c r="H16" i="46"/>
  <c r="F16" i="46"/>
  <c r="L15" i="46"/>
  <c r="J15" i="46"/>
  <c r="H15" i="46"/>
  <c r="F15" i="46"/>
  <c r="L14" i="46"/>
  <c r="J14" i="46"/>
  <c r="H14" i="46"/>
  <c r="F14" i="46"/>
  <c r="L13" i="46"/>
  <c r="J13" i="46"/>
  <c r="H13" i="46"/>
  <c r="F13" i="46"/>
  <c r="L12" i="46"/>
  <c r="J12" i="46"/>
  <c r="H12" i="46"/>
  <c r="F12" i="46"/>
  <c r="L11" i="46"/>
  <c r="J11" i="46"/>
  <c r="H11" i="46"/>
  <c r="F11" i="46"/>
  <c r="L9" i="46"/>
  <c r="J9" i="46"/>
  <c r="H9" i="46"/>
  <c r="F9" i="46"/>
  <c r="L8" i="46"/>
  <c r="J8" i="46"/>
  <c r="H8" i="46"/>
  <c r="F8" i="46"/>
  <c r="L7" i="46"/>
  <c r="J7" i="46"/>
  <c r="H7" i="46"/>
  <c r="F7" i="46"/>
  <c r="L6" i="46"/>
  <c r="J6" i="46"/>
  <c r="H6" i="46"/>
  <c r="F6" i="46"/>
  <c r="X18" i="38"/>
  <c r="X19" i="38"/>
  <c r="X20" i="38"/>
  <c r="X21" i="38"/>
  <c r="X23" i="38"/>
  <c r="X24" i="38"/>
  <c r="X25" i="38"/>
  <c r="X26" i="38"/>
  <c r="X27" i="38"/>
  <c r="X28" i="38"/>
  <c r="X29" i="38"/>
  <c r="X30" i="38"/>
  <c r="X31" i="38"/>
  <c r="X32" i="38"/>
  <c r="X33" i="38"/>
  <c r="X34" i="38"/>
  <c r="X35" i="38"/>
  <c r="X36" i="38"/>
  <c r="X38" i="38"/>
  <c r="X39" i="38"/>
  <c r="X40" i="38"/>
  <c r="X41" i="38"/>
  <c r="X42" i="38"/>
  <c r="X43" i="38"/>
  <c r="X44" i="38"/>
  <c r="X45" i="38"/>
  <c r="X46" i="38"/>
  <c r="X48" i="38"/>
  <c r="X49" i="38"/>
  <c r="X50" i="38"/>
  <c r="X51" i="38"/>
  <c r="X52" i="38"/>
  <c r="X53" i="38"/>
  <c r="X54" i="38"/>
  <c r="X55" i="38"/>
  <c r="X56" i="38"/>
  <c r="X57" i="38"/>
  <c r="X58" i="38"/>
  <c r="X59" i="38"/>
  <c r="X60" i="38"/>
  <c r="X61" i="38"/>
  <c r="X62" i="38"/>
  <c r="X63" i="38"/>
  <c r="X64" i="38"/>
  <c r="X65" i="38"/>
  <c r="X66" i="38"/>
  <c r="X67" i="38"/>
  <c r="X68" i="38"/>
  <c r="X69" i="38"/>
  <c r="X70" i="38"/>
  <c r="X72" i="38"/>
  <c r="X73" i="38"/>
  <c r="X74" i="38"/>
  <c r="X75" i="38"/>
  <c r="X76" i="38"/>
  <c r="X78" i="38"/>
  <c r="X79" i="38"/>
  <c r="X80" i="38"/>
  <c r="X81" i="38"/>
  <c r="X82" i="38"/>
  <c r="X83" i="38"/>
  <c r="X84" i="38"/>
  <c r="X85" i="38"/>
  <c r="X86" i="38"/>
  <c r="X87" i="38"/>
  <c r="X88" i="38"/>
  <c r="X89" i="38"/>
  <c r="X90" i="38"/>
  <c r="X91" i="38"/>
  <c r="X92" i="38"/>
  <c r="X94" i="38"/>
  <c r="X95" i="38"/>
  <c r="X96" i="38"/>
  <c r="X97" i="38"/>
  <c r="X98" i="38"/>
  <c r="X99" i="38"/>
  <c r="X101" i="38"/>
  <c r="X102" i="38"/>
  <c r="X103" i="38"/>
  <c r="X104" i="38"/>
  <c r="X105" i="38"/>
  <c r="X106" i="38"/>
  <c r="X107" i="38"/>
  <c r="AB107" i="45"/>
  <c r="Z107" i="45"/>
  <c r="V107" i="45"/>
  <c r="S107" i="45"/>
  <c r="Q107" i="45"/>
  <c r="O107" i="45"/>
  <c r="M107" i="45"/>
  <c r="AB106" i="45"/>
  <c r="Z106" i="45"/>
  <c r="V106" i="45"/>
  <c r="S106" i="45"/>
  <c r="Q106" i="45"/>
  <c r="O106" i="45"/>
  <c r="M106" i="45"/>
  <c r="AB105" i="45"/>
  <c r="Z105" i="45"/>
  <c r="V105" i="45"/>
  <c r="S105" i="45"/>
  <c r="Q105" i="45"/>
  <c r="O105" i="45"/>
  <c r="M105" i="45"/>
  <c r="AB104" i="45"/>
  <c r="Z104" i="45"/>
  <c r="V104" i="45"/>
  <c r="S104" i="45"/>
  <c r="Q104" i="45"/>
  <c r="O104" i="45"/>
  <c r="M104" i="45"/>
  <c r="AB103" i="45"/>
  <c r="Z103" i="45"/>
  <c r="V103" i="45"/>
  <c r="S103" i="45"/>
  <c r="Q103" i="45"/>
  <c r="O103" i="45"/>
  <c r="M103" i="45"/>
  <c r="AB102" i="45"/>
  <c r="Z102" i="45"/>
  <c r="V102" i="45"/>
  <c r="S102" i="45"/>
  <c r="Q102" i="45"/>
  <c r="O102" i="45"/>
  <c r="M102" i="45"/>
  <c r="AB101" i="45"/>
  <c r="Z101" i="45"/>
  <c r="X101" i="45"/>
  <c r="V101" i="45"/>
  <c r="S101" i="45"/>
  <c r="Q101" i="45"/>
  <c r="O101" i="45"/>
  <c r="M101" i="45"/>
  <c r="AF99" i="45"/>
  <c r="AB99" i="45"/>
  <c r="Z99" i="45"/>
  <c r="V99" i="45"/>
  <c r="S99" i="45"/>
  <c r="Q99" i="45"/>
  <c r="O99" i="45"/>
  <c r="M99" i="45"/>
  <c r="AF98" i="45"/>
  <c r="AB98" i="45"/>
  <c r="Z98" i="45"/>
  <c r="V98" i="45"/>
  <c r="S98" i="45"/>
  <c r="Q98" i="45"/>
  <c r="O98" i="45"/>
  <c r="M98" i="45"/>
  <c r="AF97" i="45"/>
  <c r="AB97" i="45"/>
  <c r="Z97" i="45"/>
  <c r="V97" i="45"/>
  <c r="S97" i="45"/>
  <c r="Q97" i="45"/>
  <c r="O97" i="45"/>
  <c r="M97" i="45"/>
  <c r="AF96" i="45"/>
  <c r="AB96" i="45"/>
  <c r="Z96" i="45"/>
  <c r="V96" i="45"/>
  <c r="S96" i="45"/>
  <c r="Q96" i="45"/>
  <c r="O96" i="45"/>
  <c r="M96" i="45"/>
  <c r="AF95" i="45"/>
  <c r="AB95" i="45"/>
  <c r="Z95" i="45"/>
  <c r="V95" i="45"/>
  <c r="S95" i="45"/>
  <c r="Q95" i="45"/>
  <c r="O95" i="45"/>
  <c r="M95" i="45"/>
  <c r="AF94" i="45"/>
  <c r="AB94" i="45"/>
  <c r="Z94" i="45"/>
  <c r="V94" i="45"/>
  <c r="S94" i="45"/>
  <c r="Q94" i="45"/>
  <c r="O94" i="45"/>
  <c r="M94" i="45"/>
  <c r="AF92" i="45"/>
  <c r="AB92" i="45"/>
  <c r="Z92" i="45"/>
  <c r="V92" i="45"/>
  <c r="S92" i="45"/>
  <c r="Q92" i="45"/>
  <c r="O92" i="45"/>
  <c r="M92" i="45"/>
  <c r="AF91" i="45"/>
  <c r="AB91" i="45"/>
  <c r="Z91" i="45"/>
  <c r="V91" i="45"/>
  <c r="S91" i="45"/>
  <c r="Q91" i="45"/>
  <c r="O91" i="45"/>
  <c r="M91" i="45"/>
  <c r="AF90" i="45"/>
  <c r="AB90" i="45"/>
  <c r="Z90" i="45"/>
  <c r="V90" i="45"/>
  <c r="S90" i="45"/>
  <c r="Q90" i="45"/>
  <c r="O90" i="45"/>
  <c r="M90" i="45"/>
  <c r="AF89" i="45"/>
  <c r="AB89" i="45"/>
  <c r="Z89" i="45"/>
  <c r="V89" i="45"/>
  <c r="S89" i="45"/>
  <c r="Q89" i="45"/>
  <c r="O89" i="45"/>
  <c r="M89" i="45"/>
  <c r="AF88" i="45"/>
  <c r="AB88" i="45"/>
  <c r="Z88" i="45"/>
  <c r="V88" i="45"/>
  <c r="S88" i="45"/>
  <c r="Q88" i="45"/>
  <c r="O88" i="45"/>
  <c r="M88" i="45"/>
  <c r="AF87" i="45"/>
  <c r="AB87" i="45"/>
  <c r="Z87" i="45"/>
  <c r="V87" i="45"/>
  <c r="S87" i="45"/>
  <c r="Q87" i="45"/>
  <c r="O87" i="45"/>
  <c r="M87" i="45"/>
  <c r="AF86" i="45"/>
  <c r="AB86" i="45"/>
  <c r="Z86" i="45"/>
  <c r="V86" i="45"/>
  <c r="S86" i="45"/>
  <c r="Q86" i="45"/>
  <c r="O86" i="45"/>
  <c r="M86" i="45"/>
  <c r="AF85" i="45"/>
  <c r="AB85" i="45"/>
  <c r="Z85" i="45"/>
  <c r="V85" i="45"/>
  <c r="S85" i="45"/>
  <c r="Q85" i="45"/>
  <c r="O85" i="45"/>
  <c r="M85" i="45"/>
  <c r="AF84" i="45"/>
  <c r="AB84" i="45"/>
  <c r="Z84" i="45"/>
  <c r="V84" i="45"/>
  <c r="S84" i="45"/>
  <c r="Q84" i="45"/>
  <c r="O84" i="45"/>
  <c r="M84" i="45"/>
  <c r="AF83" i="45"/>
  <c r="AB83" i="45"/>
  <c r="Z83" i="45"/>
  <c r="V83" i="45"/>
  <c r="S83" i="45"/>
  <c r="Q83" i="45"/>
  <c r="O83" i="45"/>
  <c r="M83" i="45"/>
  <c r="AF82" i="45"/>
  <c r="AB82" i="45"/>
  <c r="Z82" i="45"/>
  <c r="V82" i="45"/>
  <c r="S82" i="45"/>
  <c r="Q82" i="45"/>
  <c r="O82" i="45"/>
  <c r="M82" i="45"/>
  <c r="AF81" i="45"/>
  <c r="AB81" i="45"/>
  <c r="Z81" i="45"/>
  <c r="V81" i="45"/>
  <c r="S81" i="45"/>
  <c r="Q81" i="45"/>
  <c r="O81" i="45"/>
  <c r="M81" i="45"/>
  <c r="AF80" i="45"/>
  <c r="AB80" i="45"/>
  <c r="Z80" i="45"/>
  <c r="V80" i="45"/>
  <c r="S80" i="45"/>
  <c r="Q80" i="45"/>
  <c r="O80" i="45"/>
  <c r="M80" i="45"/>
  <c r="AF79" i="45"/>
  <c r="AB79" i="45"/>
  <c r="Z79" i="45"/>
  <c r="V79" i="45"/>
  <c r="S79" i="45"/>
  <c r="Q79" i="45"/>
  <c r="O79" i="45"/>
  <c r="M79" i="45"/>
  <c r="AF78" i="45"/>
  <c r="AB78" i="45"/>
  <c r="Z78" i="45"/>
  <c r="V78" i="45"/>
  <c r="S78" i="45"/>
  <c r="Q78" i="45"/>
  <c r="O78" i="45"/>
  <c r="M78" i="45"/>
  <c r="AF76" i="45"/>
  <c r="AB76" i="45"/>
  <c r="Z76" i="45"/>
  <c r="V76" i="45"/>
  <c r="S76" i="45"/>
  <c r="Q76" i="45"/>
  <c r="O76" i="45"/>
  <c r="M76" i="45"/>
  <c r="AF75" i="45"/>
  <c r="AB75" i="45"/>
  <c r="Z75" i="45"/>
  <c r="V75" i="45"/>
  <c r="S75" i="45"/>
  <c r="Q75" i="45"/>
  <c r="O75" i="45"/>
  <c r="M75" i="45"/>
  <c r="AB74" i="45"/>
  <c r="Z74" i="45"/>
  <c r="V74" i="45"/>
  <c r="S74" i="45"/>
  <c r="Q74" i="45"/>
  <c r="O74" i="45"/>
  <c r="M74" i="45"/>
  <c r="AF73" i="45"/>
  <c r="AB73" i="45"/>
  <c r="Z73" i="45"/>
  <c r="V73" i="45"/>
  <c r="S73" i="45"/>
  <c r="Q73" i="45"/>
  <c r="O73" i="45"/>
  <c r="M73" i="45"/>
  <c r="AF72" i="45"/>
  <c r="AB72" i="45"/>
  <c r="Z72" i="45"/>
  <c r="V72" i="45"/>
  <c r="S72" i="45"/>
  <c r="Q72" i="45"/>
  <c r="O72" i="45"/>
  <c r="M72" i="45"/>
  <c r="AF70" i="45"/>
  <c r="AB70" i="45"/>
  <c r="Z70" i="45"/>
  <c r="X70" i="45"/>
  <c r="V70" i="45"/>
  <c r="S70" i="45"/>
  <c r="Q70" i="45"/>
  <c r="O70" i="45"/>
  <c r="M70" i="45"/>
  <c r="AF69" i="45"/>
  <c r="AB69" i="45"/>
  <c r="Z69" i="45"/>
  <c r="V69" i="45"/>
  <c r="S69" i="45"/>
  <c r="Q69" i="45"/>
  <c r="O69" i="45"/>
  <c r="M69" i="45"/>
  <c r="AF68" i="45"/>
  <c r="AB68" i="45"/>
  <c r="Z68" i="45"/>
  <c r="V68" i="45"/>
  <c r="S68" i="45"/>
  <c r="Q68" i="45"/>
  <c r="O68" i="45"/>
  <c r="M68" i="45"/>
  <c r="AF67" i="45"/>
  <c r="AB67" i="45"/>
  <c r="Z67" i="45"/>
  <c r="V67" i="45"/>
  <c r="S67" i="45"/>
  <c r="Q67" i="45"/>
  <c r="O67" i="45"/>
  <c r="M67" i="45"/>
  <c r="AF66" i="45"/>
  <c r="AB66" i="45"/>
  <c r="Z66" i="45"/>
  <c r="V66" i="45"/>
  <c r="S66" i="45"/>
  <c r="Q66" i="45"/>
  <c r="O66" i="45"/>
  <c r="M66" i="45"/>
  <c r="AF65" i="45"/>
  <c r="AB65" i="45"/>
  <c r="Z65" i="45"/>
  <c r="X65" i="45"/>
  <c r="V65" i="45"/>
  <c r="S65" i="45"/>
  <c r="Q65" i="45"/>
  <c r="O65" i="45"/>
  <c r="M65" i="45"/>
  <c r="AF64" i="45"/>
  <c r="AB64" i="45"/>
  <c r="Z64" i="45"/>
  <c r="V64" i="45"/>
  <c r="S64" i="45"/>
  <c r="Q64" i="45"/>
  <c r="O64" i="45"/>
  <c r="M64" i="45"/>
  <c r="AF63" i="45"/>
  <c r="AB63" i="45"/>
  <c r="Z63" i="45"/>
  <c r="V63" i="45"/>
  <c r="S63" i="45"/>
  <c r="Q63" i="45"/>
  <c r="O63" i="45"/>
  <c r="M63" i="45"/>
  <c r="AF62" i="45"/>
  <c r="AB62" i="45"/>
  <c r="Z62" i="45"/>
  <c r="V62" i="45"/>
  <c r="S62" i="45"/>
  <c r="Q62" i="45"/>
  <c r="O62" i="45"/>
  <c r="M62" i="45"/>
  <c r="AF61" i="45"/>
  <c r="AB61" i="45"/>
  <c r="Z61" i="45"/>
  <c r="V61" i="45"/>
  <c r="S61" i="45"/>
  <c r="Q61" i="45"/>
  <c r="O61" i="45"/>
  <c r="M61" i="45"/>
  <c r="AF60" i="45"/>
  <c r="AB60" i="45"/>
  <c r="Z60" i="45"/>
  <c r="X60" i="45"/>
  <c r="V60" i="45"/>
  <c r="S60" i="45"/>
  <c r="Q60" i="45"/>
  <c r="O60" i="45"/>
  <c r="M60" i="45"/>
  <c r="AF59" i="45"/>
  <c r="AB59" i="45"/>
  <c r="Z59" i="45"/>
  <c r="V59" i="45"/>
  <c r="S59" i="45"/>
  <c r="Q59" i="45"/>
  <c r="O59" i="45"/>
  <c r="M59" i="45"/>
  <c r="AF58" i="45"/>
  <c r="AB58" i="45"/>
  <c r="Z58" i="45"/>
  <c r="V58" i="45"/>
  <c r="S58" i="45"/>
  <c r="Q58" i="45"/>
  <c r="O58" i="45"/>
  <c r="M58" i="45"/>
  <c r="AF57" i="45"/>
  <c r="AB57" i="45"/>
  <c r="Z57" i="45"/>
  <c r="V57" i="45"/>
  <c r="S57" i="45"/>
  <c r="Q57" i="45"/>
  <c r="O57" i="45"/>
  <c r="M57" i="45"/>
  <c r="AF56" i="45"/>
  <c r="AB56" i="45"/>
  <c r="Z56" i="45"/>
  <c r="V56" i="45"/>
  <c r="S56" i="45"/>
  <c r="Q56" i="45"/>
  <c r="O56" i="45"/>
  <c r="M56" i="45"/>
  <c r="AF55" i="45"/>
  <c r="AB55" i="45"/>
  <c r="Z55" i="45"/>
  <c r="X55" i="45"/>
  <c r="V55" i="45"/>
  <c r="S55" i="45"/>
  <c r="Q55" i="45"/>
  <c r="O55" i="45"/>
  <c r="M55" i="45"/>
  <c r="AF54" i="45"/>
  <c r="AB54" i="45"/>
  <c r="Z54" i="45"/>
  <c r="V54" i="45"/>
  <c r="S54" i="45"/>
  <c r="Q54" i="45"/>
  <c r="O54" i="45"/>
  <c r="M54" i="45"/>
  <c r="AF53" i="45"/>
  <c r="AB53" i="45"/>
  <c r="Z53" i="45"/>
  <c r="V53" i="45"/>
  <c r="S53" i="45"/>
  <c r="Q53" i="45"/>
  <c r="O53" i="45"/>
  <c r="M53" i="45"/>
  <c r="AF52" i="45"/>
  <c r="AB52" i="45"/>
  <c r="Z52" i="45"/>
  <c r="V52" i="45"/>
  <c r="S52" i="45"/>
  <c r="Q52" i="45"/>
  <c r="O52" i="45"/>
  <c r="M52" i="45"/>
  <c r="AF51" i="45"/>
  <c r="AB51" i="45"/>
  <c r="Z51" i="45"/>
  <c r="V51" i="45"/>
  <c r="S51" i="45"/>
  <c r="Q51" i="45"/>
  <c r="O51" i="45"/>
  <c r="M51" i="45"/>
  <c r="AF50" i="45"/>
  <c r="AB50" i="45"/>
  <c r="Z50" i="45"/>
  <c r="X50" i="45"/>
  <c r="V50" i="45"/>
  <c r="S50" i="45"/>
  <c r="Q50" i="45"/>
  <c r="O50" i="45"/>
  <c r="M50" i="45"/>
  <c r="AF49" i="45"/>
  <c r="AB49" i="45"/>
  <c r="Z49" i="45"/>
  <c r="V49" i="45"/>
  <c r="S49" i="45"/>
  <c r="Q49" i="45"/>
  <c r="O49" i="45"/>
  <c r="M49" i="45"/>
  <c r="AF48" i="45"/>
  <c r="AB48" i="45"/>
  <c r="Z48" i="45"/>
  <c r="V48" i="45"/>
  <c r="S48" i="45"/>
  <c r="Q48" i="45"/>
  <c r="O48" i="45"/>
  <c r="M48" i="45"/>
  <c r="AF46" i="45"/>
  <c r="AB46" i="45"/>
  <c r="Z46" i="45"/>
  <c r="V46" i="45"/>
  <c r="S46" i="45"/>
  <c r="Q46" i="45"/>
  <c r="O46" i="45"/>
  <c r="M46" i="45"/>
  <c r="AF45" i="45"/>
  <c r="AB45" i="45"/>
  <c r="Z45" i="45"/>
  <c r="V45" i="45"/>
  <c r="S45" i="45"/>
  <c r="Q45" i="45"/>
  <c r="O45" i="45"/>
  <c r="M45" i="45"/>
  <c r="AF44" i="45"/>
  <c r="AB44" i="45"/>
  <c r="Z44" i="45"/>
  <c r="V44" i="45"/>
  <c r="S44" i="45"/>
  <c r="Q44" i="45"/>
  <c r="O44" i="45"/>
  <c r="M44" i="45"/>
  <c r="AF43" i="45"/>
  <c r="AB43" i="45"/>
  <c r="Z43" i="45"/>
  <c r="X43" i="45"/>
  <c r="V43" i="45"/>
  <c r="S43" i="45"/>
  <c r="Q43" i="45"/>
  <c r="O43" i="45"/>
  <c r="M43" i="45"/>
  <c r="AF42" i="45"/>
  <c r="AB42" i="45"/>
  <c r="Z42" i="45"/>
  <c r="V42" i="45"/>
  <c r="S42" i="45"/>
  <c r="Q42" i="45"/>
  <c r="O42" i="45"/>
  <c r="M42" i="45"/>
  <c r="AF41" i="45"/>
  <c r="AB41" i="45"/>
  <c r="Z41" i="45"/>
  <c r="V41" i="45"/>
  <c r="S41" i="45"/>
  <c r="Q41" i="45"/>
  <c r="O41" i="45"/>
  <c r="M41" i="45"/>
  <c r="AF40" i="45"/>
  <c r="AB40" i="45"/>
  <c r="Z40" i="45"/>
  <c r="V40" i="45"/>
  <c r="S40" i="45"/>
  <c r="Q40" i="45"/>
  <c r="O40" i="45"/>
  <c r="M40" i="45"/>
  <c r="AF39" i="45"/>
  <c r="AB39" i="45"/>
  <c r="Z39" i="45"/>
  <c r="V39" i="45"/>
  <c r="S39" i="45"/>
  <c r="Q39" i="45"/>
  <c r="O39" i="45"/>
  <c r="M39" i="45"/>
  <c r="AF38" i="45"/>
  <c r="AB38" i="45"/>
  <c r="Z38" i="45"/>
  <c r="X38" i="45"/>
  <c r="V38" i="45"/>
  <c r="S38" i="45"/>
  <c r="Q38" i="45"/>
  <c r="O38" i="45"/>
  <c r="M38" i="45"/>
  <c r="AF36" i="45"/>
  <c r="AB36" i="45"/>
  <c r="Z36" i="45"/>
  <c r="V36" i="45"/>
  <c r="S36" i="45"/>
  <c r="Q36" i="45"/>
  <c r="O36" i="45"/>
  <c r="M36" i="45"/>
  <c r="AF35" i="45"/>
  <c r="AB35" i="45"/>
  <c r="Z35" i="45"/>
  <c r="V35" i="45"/>
  <c r="S35" i="45"/>
  <c r="Q35" i="45"/>
  <c r="O35" i="45"/>
  <c r="M35" i="45"/>
  <c r="AF34" i="45"/>
  <c r="AB34" i="45"/>
  <c r="Z34" i="45"/>
  <c r="V34" i="45"/>
  <c r="S34" i="45"/>
  <c r="Q34" i="45"/>
  <c r="O34" i="45"/>
  <c r="M34" i="45"/>
  <c r="AF33" i="45"/>
  <c r="AB33" i="45"/>
  <c r="Z33" i="45"/>
  <c r="X33" i="45"/>
  <c r="V33" i="45"/>
  <c r="S33" i="45"/>
  <c r="Q33" i="45"/>
  <c r="O33" i="45"/>
  <c r="M33" i="45"/>
  <c r="AF32" i="45"/>
  <c r="AB32" i="45"/>
  <c r="Z32" i="45"/>
  <c r="X32" i="45"/>
  <c r="V32" i="45"/>
  <c r="S32" i="45"/>
  <c r="Q32" i="45"/>
  <c r="O32" i="45"/>
  <c r="M32" i="45"/>
  <c r="AF31" i="45"/>
  <c r="AB31" i="45"/>
  <c r="Z31" i="45"/>
  <c r="V31" i="45"/>
  <c r="S31" i="45"/>
  <c r="Q31" i="45"/>
  <c r="O31" i="45"/>
  <c r="M31" i="45"/>
  <c r="AF30" i="45"/>
  <c r="AB30" i="45"/>
  <c r="Z30" i="45"/>
  <c r="V30" i="45"/>
  <c r="S30" i="45"/>
  <c r="Q30" i="45"/>
  <c r="O30" i="45"/>
  <c r="M30" i="45"/>
  <c r="AF29" i="45"/>
  <c r="AB29" i="45"/>
  <c r="Z29" i="45"/>
  <c r="V29" i="45"/>
  <c r="S29" i="45"/>
  <c r="Q29" i="45"/>
  <c r="O29" i="45"/>
  <c r="M29" i="45"/>
  <c r="AF28" i="45"/>
  <c r="AB28" i="45"/>
  <c r="Z28" i="45"/>
  <c r="X28" i="45"/>
  <c r="V28" i="45"/>
  <c r="S28" i="45"/>
  <c r="Q28" i="45"/>
  <c r="O28" i="45"/>
  <c r="M28" i="45"/>
  <c r="AF27" i="45"/>
  <c r="AB27" i="45"/>
  <c r="Z27" i="45"/>
  <c r="X27" i="45"/>
  <c r="V27" i="45"/>
  <c r="S27" i="45"/>
  <c r="Q27" i="45"/>
  <c r="O27" i="45"/>
  <c r="M27" i="45"/>
  <c r="AF26" i="45"/>
  <c r="AB26" i="45"/>
  <c r="Z26" i="45"/>
  <c r="V26" i="45"/>
  <c r="S26" i="45"/>
  <c r="Q26" i="45"/>
  <c r="O26" i="45"/>
  <c r="M26" i="45"/>
  <c r="AF25" i="45"/>
  <c r="AB25" i="45"/>
  <c r="Z25" i="45"/>
  <c r="V25" i="45"/>
  <c r="S25" i="45"/>
  <c r="Q25" i="45"/>
  <c r="O25" i="45"/>
  <c r="M25" i="45"/>
  <c r="AF24" i="45"/>
  <c r="AB24" i="45"/>
  <c r="Z24" i="45"/>
  <c r="V24" i="45"/>
  <c r="S24" i="45"/>
  <c r="Q24" i="45"/>
  <c r="O24" i="45"/>
  <c r="M24" i="45"/>
  <c r="AF23" i="45"/>
  <c r="AB23" i="45"/>
  <c r="Z23" i="45"/>
  <c r="X23" i="45"/>
  <c r="V23" i="45"/>
  <c r="S23" i="45"/>
  <c r="Q23" i="45"/>
  <c r="O23" i="45"/>
  <c r="M23" i="45"/>
  <c r="AF21" i="45"/>
  <c r="AB21" i="45"/>
  <c r="Z21" i="45"/>
  <c r="V21" i="45"/>
  <c r="S21" i="45"/>
  <c r="Q21" i="45"/>
  <c r="O21" i="45"/>
  <c r="M21" i="45"/>
  <c r="AF20" i="45"/>
  <c r="AB20" i="45"/>
  <c r="Z20" i="45"/>
  <c r="X20" i="45"/>
  <c r="V20" i="45"/>
  <c r="S20" i="45"/>
  <c r="Q20" i="45"/>
  <c r="O20" i="45"/>
  <c r="M20" i="45"/>
  <c r="AF19" i="45"/>
  <c r="AB19" i="45"/>
  <c r="Z19" i="45"/>
  <c r="X19" i="45"/>
  <c r="V19" i="45"/>
  <c r="S19" i="45"/>
  <c r="Q19" i="45"/>
  <c r="O19" i="45"/>
  <c r="M19" i="45"/>
  <c r="AF18" i="45"/>
  <c r="AB18" i="45"/>
  <c r="Z18" i="45"/>
  <c r="V18" i="45"/>
  <c r="S18" i="45"/>
  <c r="Q18" i="45"/>
  <c r="O18" i="45"/>
  <c r="M18" i="45"/>
  <c r="X104" i="45"/>
  <c r="D11" i="45"/>
  <c r="D10" i="45"/>
  <c r="D9" i="45"/>
  <c r="D8" i="45"/>
  <c r="D7" i="45"/>
  <c r="D6" i="45"/>
  <c r="D5" i="45"/>
  <c r="AB107" i="44"/>
  <c r="Z107" i="44"/>
  <c r="X107" i="44"/>
  <c r="V107" i="44"/>
  <c r="S107" i="44"/>
  <c r="Q107" i="44"/>
  <c r="O107" i="44"/>
  <c r="M107" i="44"/>
  <c r="AB106" i="44"/>
  <c r="Z106" i="44"/>
  <c r="V106" i="44"/>
  <c r="S106" i="44"/>
  <c r="Q106" i="44"/>
  <c r="O106" i="44"/>
  <c r="M106" i="44"/>
  <c r="AB105" i="44"/>
  <c r="Z105" i="44"/>
  <c r="V105" i="44"/>
  <c r="S105" i="44"/>
  <c r="Q105" i="44"/>
  <c r="O105" i="44"/>
  <c r="M105" i="44"/>
  <c r="AB104" i="44"/>
  <c r="Z104" i="44"/>
  <c r="V104" i="44"/>
  <c r="S104" i="44"/>
  <c r="Q104" i="44"/>
  <c r="O104" i="44"/>
  <c r="M104" i="44"/>
  <c r="AB103" i="44"/>
  <c r="Z103" i="44"/>
  <c r="X103" i="44"/>
  <c r="V103" i="44"/>
  <c r="S103" i="44"/>
  <c r="Q103" i="44"/>
  <c r="O103" i="44"/>
  <c r="M103" i="44"/>
  <c r="AB102" i="44"/>
  <c r="Z102" i="44"/>
  <c r="V102" i="44"/>
  <c r="S102" i="44"/>
  <c r="Q102" i="44"/>
  <c r="O102" i="44"/>
  <c r="M102" i="44"/>
  <c r="AB101" i="44"/>
  <c r="Z101" i="44"/>
  <c r="X101" i="44"/>
  <c r="V101" i="44"/>
  <c r="S101" i="44"/>
  <c r="Q101" i="44"/>
  <c r="O101" i="44"/>
  <c r="M101" i="44"/>
  <c r="AF99" i="44"/>
  <c r="AB99" i="44"/>
  <c r="Z99" i="44"/>
  <c r="X99" i="44"/>
  <c r="V99" i="44"/>
  <c r="S99" i="44"/>
  <c r="Q99" i="44"/>
  <c r="O99" i="44"/>
  <c r="M99" i="44"/>
  <c r="AF98" i="44"/>
  <c r="AB98" i="44"/>
  <c r="Z98" i="44"/>
  <c r="X98" i="44"/>
  <c r="V98" i="44"/>
  <c r="S98" i="44"/>
  <c r="Q98" i="44"/>
  <c r="O98" i="44"/>
  <c r="M98" i="44"/>
  <c r="AF97" i="44"/>
  <c r="AB97" i="44"/>
  <c r="Z97" i="44"/>
  <c r="V97" i="44"/>
  <c r="S97" i="44"/>
  <c r="Q97" i="44"/>
  <c r="O97" i="44"/>
  <c r="M97" i="44"/>
  <c r="AF96" i="44"/>
  <c r="AB96" i="44"/>
  <c r="Z96" i="44"/>
  <c r="V96" i="44"/>
  <c r="S96" i="44"/>
  <c r="Q96" i="44"/>
  <c r="O96" i="44"/>
  <c r="M96" i="44"/>
  <c r="AF95" i="44"/>
  <c r="AB95" i="44"/>
  <c r="Z95" i="44"/>
  <c r="X95" i="44"/>
  <c r="V95" i="44"/>
  <c r="S95" i="44"/>
  <c r="Q95" i="44"/>
  <c r="O95" i="44"/>
  <c r="M95" i="44"/>
  <c r="AF94" i="44"/>
  <c r="AB94" i="44"/>
  <c r="Z94" i="44"/>
  <c r="X94" i="44"/>
  <c r="V94" i="44"/>
  <c r="S94" i="44"/>
  <c r="Q94" i="44"/>
  <c r="O94" i="44"/>
  <c r="M94" i="44"/>
  <c r="AF92" i="44"/>
  <c r="AB92" i="44"/>
  <c r="Z92" i="44"/>
  <c r="V92" i="44"/>
  <c r="S92" i="44"/>
  <c r="Q92" i="44"/>
  <c r="O92" i="44"/>
  <c r="M92" i="44"/>
  <c r="AF91" i="44"/>
  <c r="AB91" i="44"/>
  <c r="Z91" i="44"/>
  <c r="X91" i="44"/>
  <c r="V91" i="44"/>
  <c r="S91" i="44"/>
  <c r="Q91" i="44"/>
  <c r="O91" i="44"/>
  <c r="M91" i="44"/>
  <c r="AF90" i="44"/>
  <c r="AB90" i="44"/>
  <c r="Z90" i="44"/>
  <c r="V90" i="44"/>
  <c r="S90" i="44"/>
  <c r="Q90" i="44"/>
  <c r="O90" i="44"/>
  <c r="M90" i="44"/>
  <c r="AF89" i="44"/>
  <c r="AB89" i="44"/>
  <c r="Z89" i="44"/>
  <c r="X89" i="44"/>
  <c r="V89" i="44"/>
  <c r="S89" i="44"/>
  <c r="Q89" i="44"/>
  <c r="O89" i="44"/>
  <c r="M89" i="44"/>
  <c r="AF88" i="44"/>
  <c r="AB88" i="44"/>
  <c r="Z88" i="44"/>
  <c r="V88" i="44"/>
  <c r="S88" i="44"/>
  <c r="Q88" i="44"/>
  <c r="O88" i="44"/>
  <c r="M88" i="44"/>
  <c r="AF87" i="44"/>
  <c r="AB87" i="44"/>
  <c r="Z87" i="44"/>
  <c r="X87" i="44"/>
  <c r="V87" i="44"/>
  <c r="S87" i="44"/>
  <c r="Q87" i="44"/>
  <c r="O87" i="44"/>
  <c r="M87" i="44"/>
  <c r="AF86" i="44"/>
  <c r="AB86" i="44"/>
  <c r="Z86" i="44"/>
  <c r="X86" i="44"/>
  <c r="V86" i="44"/>
  <c r="S86" i="44"/>
  <c r="Q86" i="44"/>
  <c r="O86" i="44"/>
  <c r="M86" i="44"/>
  <c r="AF85" i="44"/>
  <c r="AB85" i="44"/>
  <c r="Z85" i="44"/>
  <c r="V85" i="44"/>
  <c r="S85" i="44"/>
  <c r="Q85" i="44"/>
  <c r="O85" i="44"/>
  <c r="M85" i="44"/>
  <c r="AF84" i="44"/>
  <c r="AB84" i="44"/>
  <c r="Z84" i="44"/>
  <c r="X84" i="44"/>
  <c r="V84" i="44"/>
  <c r="S84" i="44"/>
  <c r="Q84" i="44"/>
  <c r="O84" i="44"/>
  <c r="M84" i="44"/>
  <c r="AF83" i="44"/>
  <c r="AB83" i="44"/>
  <c r="Z83" i="44"/>
  <c r="V83" i="44"/>
  <c r="S83" i="44"/>
  <c r="Q83" i="44"/>
  <c r="O83" i="44"/>
  <c r="M83" i="44"/>
  <c r="AF82" i="44"/>
  <c r="AB82" i="44"/>
  <c r="Z82" i="44"/>
  <c r="X82" i="44"/>
  <c r="V82" i="44"/>
  <c r="S82" i="44"/>
  <c r="Q82" i="44"/>
  <c r="O82" i="44"/>
  <c r="M82" i="44"/>
  <c r="AF81" i="44"/>
  <c r="AB81" i="44"/>
  <c r="Z81" i="44"/>
  <c r="X81" i="44"/>
  <c r="V81" i="44"/>
  <c r="S81" i="44"/>
  <c r="Q81" i="44"/>
  <c r="O81" i="44"/>
  <c r="M81" i="44"/>
  <c r="AF80" i="44"/>
  <c r="AB80" i="44"/>
  <c r="Z80" i="44"/>
  <c r="V80" i="44"/>
  <c r="S80" i="44"/>
  <c r="Q80" i="44"/>
  <c r="O80" i="44"/>
  <c r="M80" i="44"/>
  <c r="AF79" i="44"/>
  <c r="AB79" i="44"/>
  <c r="Z79" i="44"/>
  <c r="X79" i="44"/>
  <c r="V79" i="44"/>
  <c r="S79" i="44"/>
  <c r="Q79" i="44"/>
  <c r="O79" i="44"/>
  <c r="M79" i="44"/>
  <c r="AF78" i="44"/>
  <c r="AB78" i="44"/>
  <c r="Z78" i="44"/>
  <c r="V78" i="44"/>
  <c r="S78" i="44"/>
  <c r="Q78" i="44"/>
  <c r="O78" i="44"/>
  <c r="M78" i="44"/>
  <c r="AF76" i="44"/>
  <c r="AB76" i="44"/>
  <c r="Z76" i="44"/>
  <c r="X76" i="44"/>
  <c r="V76" i="44"/>
  <c r="S76" i="44"/>
  <c r="Q76" i="44"/>
  <c r="O76" i="44"/>
  <c r="M76" i="44"/>
  <c r="AF75" i="44"/>
  <c r="AB75" i="44"/>
  <c r="Z75" i="44"/>
  <c r="X75" i="44"/>
  <c r="V75" i="44"/>
  <c r="S75" i="44"/>
  <c r="Q75" i="44"/>
  <c r="O75" i="44"/>
  <c r="M75" i="44"/>
  <c r="AB74" i="44"/>
  <c r="Z74" i="44"/>
  <c r="X74" i="44"/>
  <c r="V74" i="44"/>
  <c r="S74" i="44"/>
  <c r="Q74" i="44"/>
  <c r="O74" i="44"/>
  <c r="M74" i="44"/>
  <c r="AF73" i="44"/>
  <c r="AB73" i="44"/>
  <c r="Z73" i="44"/>
  <c r="X73" i="44"/>
  <c r="V73" i="44"/>
  <c r="S73" i="44"/>
  <c r="Q73" i="44"/>
  <c r="O73" i="44"/>
  <c r="M73" i="44"/>
  <c r="AF72" i="44"/>
  <c r="AB72" i="44"/>
  <c r="Z72" i="44"/>
  <c r="V72" i="44"/>
  <c r="S72" i="44"/>
  <c r="Q72" i="44"/>
  <c r="O72" i="44"/>
  <c r="M72" i="44"/>
  <c r="AF70" i="44"/>
  <c r="AB70" i="44"/>
  <c r="Z70" i="44"/>
  <c r="X70" i="44"/>
  <c r="V70" i="44"/>
  <c r="S70" i="44"/>
  <c r="Q70" i="44"/>
  <c r="O70" i="44"/>
  <c r="M70" i="44"/>
  <c r="AF69" i="44"/>
  <c r="AB69" i="44"/>
  <c r="Z69" i="44"/>
  <c r="V69" i="44"/>
  <c r="S69" i="44"/>
  <c r="Q69" i="44"/>
  <c r="O69" i="44"/>
  <c r="M69" i="44"/>
  <c r="AF68" i="44"/>
  <c r="AB68" i="44"/>
  <c r="Z68" i="44"/>
  <c r="V68" i="44"/>
  <c r="S68" i="44"/>
  <c r="Q68" i="44"/>
  <c r="O68" i="44"/>
  <c r="M68" i="44"/>
  <c r="AF67" i="44"/>
  <c r="AB67" i="44"/>
  <c r="Z67" i="44"/>
  <c r="X67" i="44"/>
  <c r="V67" i="44"/>
  <c r="S67" i="44"/>
  <c r="Q67" i="44"/>
  <c r="O67" i="44"/>
  <c r="M67" i="44"/>
  <c r="AF66" i="44"/>
  <c r="AB66" i="44"/>
  <c r="Z66" i="44"/>
  <c r="X66" i="44"/>
  <c r="V66" i="44"/>
  <c r="S66" i="44"/>
  <c r="Q66" i="44"/>
  <c r="O66" i="44"/>
  <c r="M66" i="44"/>
  <c r="AF65" i="44"/>
  <c r="AB65" i="44"/>
  <c r="Z65" i="44"/>
  <c r="X65" i="44"/>
  <c r="V65" i="44"/>
  <c r="S65" i="44"/>
  <c r="Q65" i="44"/>
  <c r="O65" i="44"/>
  <c r="M65" i="44"/>
  <c r="AF64" i="44"/>
  <c r="AB64" i="44"/>
  <c r="Z64" i="44"/>
  <c r="V64" i="44"/>
  <c r="S64" i="44"/>
  <c r="Q64" i="44"/>
  <c r="O64" i="44"/>
  <c r="M64" i="44"/>
  <c r="AF63" i="44"/>
  <c r="AB63" i="44"/>
  <c r="Z63" i="44"/>
  <c r="V63" i="44"/>
  <c r="S63" i="44"/>
  <c r="Q63" i="44"/>
  <c r="O63" i="44"/>
  <c r="M63" i="44"/>
  <c r="AF62" i="44"/>
  <c r="AB62" i="44"/>
  <c r="Z62" i="44"/>
  <c r="X62" i="44"/>
  <c r="V62" i="44"/>
  <c r="S62" i="44"/>
  <c r="Q62" i="44"/>
  <c r="O62" i="44"/>
  <c r="M62" i="44"/>
  <c r="AF61" i="44"/>
  <c r="AB61" i="44"/>
  <c r="Z61" i="44"/>
  <c r="X61" i="44"/>
  <c r="V61" i="44"/>
  <c r="S61" i="44"/>
  <c r="Q61" i="44"/>
  <c r="O61" i="44"/>
  <c r="M61" i="44"/>
  <c r="AF60" i="44"/>
  <c r="AB60" i="44"/>
  <c r="Z60" i="44"/>
  <c r="X60" i="44"/>
  <c r="V60" i="44"/>
  <c r="S60" i="44"/>
  <c r="Q60" i="44"/>
  <c r="O60" i="44"/>
  <c r="M60" i="44"/>
  <c r="AF59" i="44"/>
  <c r="AB59" i="44"/>
  <c r="Z59" i="44"/>
  <c r="V59" i="44"/>
  <c r="S59" i="44"/>
  <c r="Q59" i="44"/>
  <c r="O59" i="44"/>
  <c r="M59" i="44"/>
  <c r="AF58" i="44"/>
  <c r="AB58" i="44"/>
  <c r="Z58" i="44"/>
  <c r="V58" i="44"/>
  <c r="S58" i="44"/>
  <c r="Q58" i="44"/>
  <c r="O58" i="44"/>
  <c r="M58" i="44"/>
  <c r="AF57" i="44"/>
  <c r="AB57" i="44"/>
  <c r="Z57" i="44"/>
  <c r="X57" i="44"/>
  <c r="V57" i="44"/>
  <c r="S57" i="44"/>
  <c r="Q57" i="44"/>
  <c r="O57" i="44"/>
  <c r="M57" i="44"/>
  <c r="AF56" i="44"/>
  <c r="AB56" i="44"/>
  <c r="Z56" i="44"/>
  <c r="X56" i="44"/>
  <c r="V56" i="44"/>
  <c r="S56" i="44"/>
  <c r="Q56" i="44"/>
  <c r="O56" i="44"/>
  <c r="M56" i="44"/>
  <c r="AF55" i="44"/>
  <c r="AB55" i="44"/>
  <c r="Z55" i="44"/>
  <c r="X55" i="44"/>
  <c r="V55" i="44"/>
  <c r="S55" i="44"/>
  <c r="Q55" i="44"/>
  <c r="O55" i="44"/>
  <c r="M55" i="44"/>
  <c r="AF54" i="44"/>
  <c r="AB54" i="44"/>
  <c r="Z54" i="44"/>
  <c r="V54" i="44"/>
  <c r="S54" i="44"/>
  <c r="Q54" i="44"/>
  <c r="O54" i="44"/>
  <c r="M54" i="44"/>
  <c r="AF53" i="44"/>
  <c r="AB53" i="44"/>
  <c r="Z53" i="44"/>
  <c r="V53" i="44"/>
  <c r="S53" i="44"/>
  <c r="Q53" i="44"/>
  <c r="O53" i="44"/>
  <c r="M53" i="44"/>
  <c r="AF52" i="44"/>
  <c r="AB52" i="44"/>
  <c r="Z52" i="44"/>
  <c r="X52" i="44"/>
  <c r="V52" i="44"/>
  <c r="S52" i="44"/>
  <c r="Q52" i="44"/>
  <c r="O52" i="44"/>
  <c r="M52" i="44"/>
  <c r="AF51" i="44"/>
  <c r="AB51" i="44"/>
  <c r="Z51" i="44"/>
  <c r="X51" i="44"/>
  <c r="V51" i="44"/>
  <c r="S51" i="44"/>
  <c r="Q51" i="44"/>
  <c r="O51" i="44"/>
  <c r="M51" i="44"/>
  <c r="AF50" i="44"/>
  <c r="AB50" i="44"/>
  <c r="Z50" i="44"/>
  <c r="X50" i="44"/>
  <c r="V50" i="44"/>
  <c r="S50" i="44"/>
  <c r="Q50" i="44"/>
  <c r="O50" i="44"/>
  <c r="M50" i="44"/>
  <c r="AF49" i="44"/>
  <c r="AB49" i="44"/>
  <c r="Z49" i="44"/>
  <c r="V49" i="44"/>
  <c r="S49" i="44"/>
  <c r="Q49" i="44"/>
  <c r="O49" i="44"/>
  <c r="M49" i="44"/>
  <c r="AF48" i="44"/>
  <c r="AB48" i="44"/>
  <c r="Z48" i="44"/>
  <c r="V48" i="44"/>
  <c r="S48" i="44"/>
  <c r="Q48" i="44"/>
  <c r="O48" i="44"/>
  <c r="M48" i="44"/>
  <c r="AF46" i="44"/>
  <c r="AB46" i="44"/>
  <c r="Z46" i="44"/>
  <c r="X46" i="44"/>
  <c r="V46" i="44"/>
  <c r="S46" i="44"/>
  <c r="Q46" i="44"/>
  <c r="O46" i="44"/>
  <c r="M46" i="44"/>
  <c r="AF45" i="44"/>
  <c r="AB45" i="44"/>
  <c r="Z45" i="44"/>
  <c r="X45" i="44"/>
  <c r="V45" i="44"/>
  <c r="S45" i="44"/>
  <c r="Q45" i="44"/>
  <c r="O45" i="44"/>
  <c r="M45" i="44"/>
  <c r="AF44" i="44"/>
  <c r="AB44" i="44"/>
  <c r="Z44" i="44"/>
  <c r="V44" i="44"/>
  <c r="S44" i="44"/>
  <c r="Q44" i="44"/>
  <c r="O44" i="44"/>
  <c r="M44" i="44"/>
  <c r="AF43" i="44"/>
  <c r="AB43" i="44"/>
  <c r="Z43" i="44"/>
  <c r="X43" i="44"/>
  <c r="V43" i="44"/>
  <c r="S43" i="44"/>
  <c r="Q43" i="44"/>
  <c r="O43" i="44"/>
  <c r="M43" i="44"/>
  <c r="AF42" i="44"/>
  <c r="AB42" i="44"/>
  <c r="Z42" i="44"/>
  <c r="X42" i="44"/>
  <c r="V42" i="44"/>
  <c r="S42" i="44"/>
  <c r="Q42" i="44"/>
  <c r="O42" i="44"/>
  <c r="M42" i="44"/>
  <c r="AF41" i="44"/>
  <c r="AB41" i="44"/>
  <c r="Z41" i="44"/>
  <c r="X41" i="44"/>
  <c r="V41" i="44"/>
  <c r="S41" i="44"/>
  <c r="Q41" i="44"/>
  <c r="O41" i="44"/>
  <c r="M41" i="44"/>
  <c r="AF40" i="44"/>
  <c r="AB40" i="44"/>
  <c r="Z40" i="44"/>
  <c r="X40" i="44"/>
  <c r="V40" i="44"/>
  <c r="S40" i="44"/>
  <c r="Q40" i="44"/>
  <c r="O40" i="44"/>
  <c r="M40" i="44"/>
  <c r="AF39" i="44"/>
  <c r="AB39" i="44"/>
  <c r="Z39" i="44"/>
  <c r="V39" i="44"/>
  <c r="S39" i="44"/>
  <c r="Q39" i="44"/>
  <c r="O39" i="44"/>
  <c r="M39" i="44"/>
  <c r="AF38" i="44"/>
  <c r="AB38" i="44"/>
  <c r="Z38" i="44"/>
  <c r="X38" i="44"/>
  <c r="V38" i="44"/>
  <c r="S38" i="44"/>
  <c r="Q38" i="44"/>
  <c r="O38" i="44"/>
  <c r="M38" i="44"/>
  <c r="AF36" i="44"/>
  <c r="AB36" i="44"/>
  <c r="Z36" i="44"/>
  <c r="V36" i="44"/>
  <c r="S36" i="44"/>
  <c r="Q36" i="44"/>
  <c r="O36" i="44"/>
  <c r="M36" i="44"/>
  <c r="AF35" i="44"/>
  <c r="AB35" i="44"/>
  <c r="Z35" i="44"/>
  <c r="V35" i="44"/>
  <c r="S35" i="44"/>
  <c r="Q35" i="44"/>
  <c r="O35" i="44"/>
  <c r="M35" i="44"/>
  <c r="AF34" i="44"/>
  <c r="AB34" i="44"/>
  <c r="Z34" i="44"/>
  <c r="X34" i="44"/>
  <c r="V34" i="44"/>
  <c r="S34" i="44"/>
  <c r="Q34" i="44"/>
  <c r="O34" i="44"/>
  <c r="M34" i="44"/>
  <c r="AF33" i="44"/>
  <c r="AB33" i="44"/>
  <c r="Z33" i="44"/>
  <c r="X33" i="44"/>
  <c r="V33" i="44"/>
  <c r="S33" i="44"/>
  <c r="Q33" i="44"/>
  <c r="O33" i="44"/>
  <c r="M33" i="44"/>
  <c r="AF32" i="44"/>
  <c r="AB32" i="44"/>
  <c r="Z32" i="44"/>
  <c r="X32" i="44"/>
  <c r="V32" i="44"/>
  <c r="S32" i="44"/>
  <c r="Q32" i="44"/>
  <c r="O32" i="44"/>
  <c r="M32" i="44"/>
  <c r="AF31" i="44"/>
  <c r="AB31" i="44"/>
  <c r="Z31" i="44"/>
  <c r="V31" i="44"/>
  <c r="S31" i="44"/>
  <c r="Q31" i="44"/>
  <c r="O31" i="44"/>
  <c r="M31" i="44"/>
  <c r="AF30" i="44"/>
  <c r="AB30" i="44"/>
  <c r="Z30" i="44"/>
  <c r="V30" i="44"/>
  <c r="S30" i="44"/>
  <c r="Q30" i="44"/>
  <c r="O30" i="44"/>
  <c r="M30" i="44"/>
  <c r="AF29" i="44"/>
  <c r="AB29" i="44"/>
  <c r="Z29" i="44"/>
  <c r="X29" i="44"/>
  <c r="V29" i="44"/>
  <c r="S29" i="44"/>
  <c r="Q29" i="44"/>
  <c r="O29" i="44"/>
  <c r="M29" i="44"/>
  <c r="AF28" i="44"/>
  <c r="AB28" i="44"/>
  <c r="Z28" i="44"/>
  <c r="X28" i="44"/>
  <c r="V28" i="44"/>
  <c r="S28" i="44"/>
  <c r="Q28" i="44"/>
  <c r="O28" i="44"/>
  <c r="M28" i="44"/>
  <c r="AF27" i="44"/>
  <c r="AB27" i="44"/>
  <c r="Z27" i="44"/>
  <c r="X27" i="44"/>
  <c r="V27" i="44"/>
  <c r="S27" i="44"/>
  <c r="Q27" i="44"/>
  <c r="O27" i="44"/>
  <c r="M27" i="44"/>
  <c r="AF26" i="44"/>
  <c r="AB26" i="44"/>
  <c r="Z26" i="44"/>
  <c r="X26" i="44"/>
  <c r="V26" i="44"/>
  <c r="S26" i="44"/>
  <c r="Q26" i="44"/>
  <c r="O26" i="44"/>
  <c r="M26" i="44"/>
  <c r="AF25" i="44"/>
  <c r="AB25" i="44"/>
  <c r="Z25" i="44"/>
  <c r="V25" i="44"/>
  <c r="S25" i="44"/>
  <c r="Q25" i="44"/>
  <c r="O25" i="44"/>
  <c r="M25" i="44"/>
  <c r="AF24" i="44"/>
  <c r="AB24" i="44"/>
  <c r="Z24" i="44"/>
  <c r="X24" i="44"/>
  <c r="V24" i="44"/>
  <c r="S24" i="44"/>
  <c r="Q24" i="44"/>
  <c r="O24" i="44"/>
  <c r="M24" i="44"/>
  <c r="AF23" i="44"/>
  <c r="AB23" i="44"/>
  <c r="Z23" i="44"/>
  <c r="X23" i="44"/>
  <c r="V23" i="44"/>
  <c r="S23" i="44"/>
  <c r="Q23" i="44"/>
  <c r="O23" i="44"/>
  <c r="M23" i="44"/>
  <c r="AF21" i="44"/>
  <c r="AB21" i="44"/>
  <c r="Z21" i="44"/>
  <c r="V21" i="44"/>
  <c r="S21" i="44"/>
  <c r="Q21" i="44"/>
  <c r="O21" i="44"/>
  <c r="M21" i="44"/>
  <c r="AF20" i="44"/>
  <c r="AB20" i="44"/>
  <c r="Z20" i="44"/>
  <c r="X20" i="44"/>
  <c r="V20" i="44"/>
  <c r="S20" i="44"/>
  <c r="Q20" i="44"/>
  <c r="O20" i="44"/>
  <c r="M20" i="44"/>
  <c r="AF19" i="44"/>
  <c r="AB19" i="44"/>
  <c r="Z19" i="44"/>
  <c r="X19" i="44"/>
  <c r="V19" i="44"/>
  <c r="S19" i="44"/>
  <c r="Q19" i="44"/>
  <c r="O19" i="44"/>
  <c r="M19" i="44"/>
  <c r="AF18" i="44"/>
  <c r="AB18" i="44"/>
  <c r="Z18" i="44"/>
  <c r="X18" i="44"/>
  <c r="V18" i="44"/>
  <c r="S18" i="44"/>
  <c r="Q18" i="44"/>
  <c r="O18" i="44"/>
  <c r="M18" i="44"/>
  <c r="X104" i="44"/>
  <c r="D11" i="44"/>
  <c r="D10" i="44"/>
  <c r="D9" i="44"/>
  <c r="D8" i="44"/>
  <c r="D7" i="44"/>
  <c r="D6" i="44"/>
  <c r="D5" i="44"/>
  <c r="AB107" i="43"/>
  <c r="Z107" i="43"/>
  <c r="V107" i="43"/>
  <c r="S107" i="43"/>
  <c r="Q107" i="43"/>
  <c r="O107" i="43"/>
  <c r="M107" i="43"/>
  <c r="AB106" i="43"/>
  <c r="Z106" i="43"/>
  <c r="V106" i="43"/>
  <c r="S106" i="43"/>
  <c r="Q106" i="43"/>
  <c r="O106" i="43"/>
  <c r="M106" i="43"/>
  <c r="AB105" i="43"/>
  <c r="Z105" i="43"/>
  <c r="V105" i="43"/>
  <c r="S105" i="43"/>
  <c r="Q105" i="43"/>
  <c r="O105" i="43"/>
  <c r="M105" i="43"/>
  <c r="AB104" i="43"/>
  <c r="Z104" i="43"/>
  <c r="V104" i="43"/>
  <c r="S104" i="43"/>
  <c r="Q104" i="43"/>
  <c r="O104" i="43"/>
  <c r="M104" i="43"/>
  <c r="AB103" i="43"/>
  <c r="Z103" i="43"/>
  <c r="V103" i="43"/>
  <c r="S103" i="43"/>
  <c r="Q103" i="43"/>
  <c r="O103" i="43"/>
  <c r="M103" i="43"/>
  <c r="AB102" i="43"/>
  <c r="Z102" i="43"/>
  <c r="V102" i="43"/>
  <c r="S102" i="43"/>
  <c r="Q102" i="43"/>
  <c r="O102" i="43"/>
  <c r="M102" i="43"/>
  <c r="AB101" i="43"/>
  <c r="Z101" i="43"/>
  <c r="X101" i="43"/>
  <c r="V101" i="43"/>
  <c r="S101" i="43"/>
  <c r="Q101" i="43"/>
  <c r="O101" i="43"/>
  <c r="M101" i="43"/>
  <c r="AF99" i="43"/>
  <c r="AB99" i="43"/>
  <c r="Z99" i="43"/>
  <c r="V99" i="43"/>
  <c r="S99" i="43"/>
  <c r="Q99" i="43"/>
  <c r="O99" i="43"/>
  <c r="M99" i="43"/>
  <c r="AF98" i="43"/>
  <c r="AB98" i="43"/>
  <c r="Z98" i="43"/>
  <c r="V98" i="43"/>
  <c r="S98" i="43"/>
  <c r="Q98" i="43"/>
  <c r="O98" i="43"/>
  <c r="M98" i="43"/>
  <c r="AF97" i="43"/>
  <c r="AB97" i="43"/>
  <c r="Z97" i="43"/>
  <c r="V97" i="43"/>
  <c r="S97" i="43"/>
  <c r="Q97" i="43"/>
  <c r="O97" i="43"/>
  <c r="M97" i="43"/>
  <c r="AF96" i="43"/>
  <c r="AB96" i="43"/>
  <c r="Z96" i="43"/>
  <c r="V96" i="43"/>
  <c r="S96" i="43"/>
  <c r="Q96" i="43"/>
  <c r="O96" i="43"/>
  <c r="M96" i="43"/>
  <c r="AF95" i="43"/>
  <c r="AB95" i="43"/>
  <c r="Z95" i="43"/>
  <c r="V95" i="43"/>
  <c r="S95" i="43"/>
  <c r="Q95" i="43"/>
  <c r="O95" i="43"/>
  <c r="M95" i="43"/>
  <c r="AF94" i="43"/>
  <c r="AB94" i="43"/>
  <c r="Z94" i="43"/>
  <c r="V94" i="43"/>
  <c r="S94" i="43"/>
  <c r="Q94" i="43"/>
  <c r="O94" i="43"/>
  <c r="M94" i="43"/>
  <c r="AF92" i="43"/>
  <c r="AB92" i="43"/>
  <c r="Z92" i="43"/>
  <c r="V92" i="43"/>
  <c r="S92" i="43"/>
  <c r="Q92" i="43"/>
  <c r="O92" i="43"/>
  <c r="M92" i="43"/>
  <c r="AF91" i="43"/>
  <c r="AB91" i="43"/>
  <c r="Z91" i="43"/>
  <c r="V91" i="43"/>
  <c r="S91" i="43"/>
  <c r="Q91" i="43"/>
  <c r="O91" i="43"/>
  <c r="M91" i="43"/>
  <c r="AF90" i="43"/>
  <c r="AB90" i="43"/>
  <c r="Z90" i="43"/>
  <c r="V90" i="43"/>
  <c r="S90" i="43"/>
  <c r="Q90" i="43"/>
  <c r="O90" i="43"/>
  <c r="M90" i="43"/>
  <c r="AF89" i="43"/>
  <c r="AB89" i="43"/>
  <c r="Z89" i="43"/>
  <c r="V89" i="43"/>
  <c r="S89" i="43"/>
  <c r="Q89" i="43"/>
  <c r="O89" i="43"/>
  <c r="M89" i="43"/>
  <c r="AF88" i="43"/>
  <c r="AB88" i="43"/>
  <c r="Z88" i="43"/>
  <c r="V88" i="43"/>
  <c r="S88" i="43"/>
  <c r="Q88" i="43"/>
  <c r="O88" i="43"/>
  <c r="M88" i="43"/>
  <c r="AF87" i="43"/>
  <c r="AB87" i="43"/>
  <c r="Z87" i="43"/>
  <c r="V87" i="43"/>
  <c r="S87" i="43"/>
  <c r="Q87" i="43"/>
  <c r="O87" i="43"/>
  <c r="M87" i="43"/>
  <c r="AF86" i="43"/>
  <c r="AB86" i="43"/>
  <c r="Z86" i="43"/>
  <c r="V86" i="43"/>
  <c r="S86" i="43"/>
  <c r="Q86" i="43"/>
  <c r="O86" i="43"/>
  <c r="M86" i="43"/>
  <c r="AF85" i="43"/>
  <c r="AB85" i="43"/>
  <c r="Z85" i="43"/>
  <c r="V85" i="43"/>
  <c r="S85" i="43"/>
  <c r="Q85" i="43"/>
  <c r="O85" i="43"/>
  <c r="M85" i="43"/>
  <c r="AF84" i="43"/>
  <c r="AB84" i="43"/>
  <c r="Z84" i="43"/>
  <c r="V84" i="43"/>
  <c r="S84" i="43"/>
  <c r="Q84" i="43"/>
  <c r="O84" i="43"/>
  <c r="M84" i="43"/>
  <c r="AF83" i="43"/>
  <c r="AB83" i="43"/>
  <c r="Z83" i="43"/>
  <c r="V83" i="43"/>
  <c r="S83" i="43"/>
  <c r="Q83" i="43"/>
  <c r="O83" i="43"/>
  <c r="M83" i="43"/>
  <c r="AF82" i="43"/>
  <c r="AB82" i="43"/>
  <c r="Z82" i="43"/>
  <c r="V82" i="43"/>
  <c r="S82" i="43"/>
  <c r="Q82" i="43"/>
  <c r="O82" i="43"/>
  <c r="M82" i="43"/>
  <c r="AF81" i="43"/>
  <c r="AB81" i="43"/>
  <c r="Z81" i="43"/>
  <c r="V81" i="43"/>
  <c r="S81" i="43"/>
  <c r="Q81" i="43"/>
  <c r="O81" i="43"/>
  <c r="M81" i="43"/>
  <c r="AF80" i="43"/>
  <c r="AB80" i="43"/>
  <c r="Z80" i="43"/>
  <c r="V80" i="43"/>
  <c r="S80" i="43"/>
  <c r="Q80" i="43"/>
  <c r="O80" i="43"/>
  <c r="M80" i="43"/>
  <c r="AF79" i="43"/>
  <c r="AB79" i="43"/>
  <c r="Z79" i="43"/>
  <c r="V79" i="43"/>
  <c r="S79" i="43"/>
  <c r="Q79" i="43"/>
  <c r="O79" i="43"/>
  <c r="M79" i="43"/>
  <c r="AF78" i="43"/>
  <c r="AB78" i="43"/>
  <c r="Z78" i="43"/>
  <c r="V78" i="43"/>
  <c r="S78" i="43"/>
  <c r="Q78" i="43"/>
  <c r="O78" i="43"/>
  <c r="M78" i="43"/>
  <c r="AF76" i="43"/>
  <c r="AB76" i="43"/>
  <c r="Z76" i="43"/>
  <c r="V76" i="43"/>
  <c r="S76" i="43"/>
  <c r="Q76" i="43"/>
  <c r="O76" i="43"/>
  <c r="M76" i="43"/>
  <c r="AF75" i="43"/>
  <c r="AB75" i="43"/>
  <c r="Z75" i="43"/>
  <c r="V75" i="43"/>
  <c r="S75" i="43"/>
  <c r="Q75" i="43"/>
  <c r="O75" i="43"/>
  <c r="M75" i="43"/>
  <c r="AB74" i="43"/>
  <c r="Z74" i="43"/>
  <c r="V74" i="43"/>
  <c r="S74" i="43"/>
  <c r="Q74" i="43"/>
  <c r="O74" i="43"/>
  <c r="M74" i="43"/>
  <c r="AF73" i="43"/>
  <c r="AB73" i="43"/>
  <c r="Z73" i="43"/>
  <c r="V73" i="43"/>
  <c r="S73" i="43"/>
  <c r="Q73" i="43"/>
  <c r="O73" i="43"/>
  <c r="M73" i="43"/>
  <c r="AF72" i="43"/>
  <c r="AB72" i="43"/>
  <c r="Z72" i="43"/>
  <c r="V72" i="43"/>
  <c r="S72" i="43"/>
  <c r="Q72" i="43"/>
  <c r="O72" i="43"/>
  <c r="M72" i="43"/>
  <c r="AF70" i="43"/>
  <c r="AB70" i="43"/>
  <c r="Z70" i="43"/>
  <c r="X70" i="43"/>
  <c r="V70" i="43"/>
  <c r="S70" i="43"/>
  <c r="Q70" i="43"/>
  <c r="O70" i="43"/>
  <c r="M70" i="43"/>
  <c r="AF69" i="43"/>
  <c r="AB69" i="43"/>
  <c r="Z69" i="43"/>
  <c r="V69" i="43"/>
  <c r="S69" i="43"/>
  <c r="Q69" i="43"/>
  <c r="O69" i="43"/>
  <c r="M69" i="43"/>
  <c r="AF68" i="43"/>
  <c r="AB68" i="43"/>
  <c r="Z68" i="43"/>
  <c r="V68" i="43"/>
  <c r="S68" i="43"/>
  <c r="Q68" i="43"/>
  <c r="O68" i="43"/>
  <c r="M68" i="43"/>
  <c r="AF67" i="43"/>
  <c r="AB67" i="43"/>
  <c r="Z67" i="43"/>
  <c r="V67" i="43"/>
  <c r="S67" i="43"/>
  <c r="Q67" i="43"/>
  <c r="O67" i="43"/>
  <c r="M67" i="43"/>
  <c r="AF66" i="43"/>
  <c r="AB66" i="43"/>
  <c r="Z66" i="43"/>
  <c r="V66" i="43"/>
  <c r="S66" i="43"/>
  <c r="Q66" i="43"/>
  <c r="O66" i="43"/>
  <c r="M66" i="43"/>
  <c r="AF65" i="43"/>
  <c r="AB65" i="43"/>
  <c r="Z65" i="43"/>
  <c r="X65" i="43"/>
  <c r="V65" i="43"/>
  <c r="S65" i="43"/>
  <c r="Q65" i="43"/>
  <c r="O65" i="43"/>
  <c r="M65" i="43"/>
  <c r="AF64" i="43"/>
  <c r="AB64" i="43"/>
  <c r="Z64" i="43"/>
  <c r="V64" i="43"/>
  <c r="S64" i="43"/>
  <c r="Q64" i="43"/>
  <c r="O64" i="43"/>
  <c r="M64" i="43"/>
  <c r="AF63" i="43"/>
  <c r="AB63" i="43"/>
  <c r="Z63" i="43"/>
  <c r="V63" i="43"/>
  <c r="S63" i="43"/>
  <c r="Q63" i="43"/>
  <c r="O63" i="43"/>
  <c r="M63" i="43"/>
  <c r="AF62" i="43"/>
  <c r="AB62" i="43"/>
  <c r="Z62" i="43"/>
  <c r="V62" i="43"/>
  <c r="S62" i="43"/>
  <c r="Q62" i="43"/>
  <c r="O62" i="43"/>
  <c r="M62" i="43"/>
  <c r="AF61" i="43"/>
  <c r="AB61" i="43"/>
  <c r="Z61" i="43"/>
  <c r="V61" i="43"/>
  <c r="S61" i="43"/>
  <c r="Q61" i="43"/>
  <c r="O61" i="43"/>
  <c r="M61" i="43"/>
  <c r="AF60" i="43"/>
  <c r="AB60" i="43"/>
  <c r="Z60" i="43"/>
  <c r="X60" i="43"/>
  <c r="V60" i="43"/>
  <c r="S60" i="43"/>
  <c r="Q60" i="43"/>
  <c r="O60" i="43"/>
  <c r="M60" i="43"/>
  <c r="AF59" i="43"/>
  <c r="AB59" i="43"/>
  <c r="Z59" i="43"/>
  <c r="V59" i="43"/>
  <c r="S59" i="43"/>
  <c r="Q59" i="43"/>
  <c r="O59" i="43"/>
  <c r="M59" i="43"/>
  <c r="AF58" i="43"/>
  <c r="AB58" i="43"/>
  <c r="Z58" i="43"/>
  <c r="V58" i="43"/>
  <c r="S58" i="43"/>
  <c r="Q58" i="43"/>
  <c r="O58" i="43"/>
  <c r="M58" i="43"/>
  <c r="AF57" i="43"/>
  <c r="AB57" i="43"/>
  <c r="Z57" i="43"/>
  <c r="V57" i="43"/>
  <c r="S57" i="43"/>
  <c r="Q57" i="43"/>
  <c r="O57" i="43"/>
  <c r="M57" i="43"/>
  <c r="AF56" i="43"/>
  <c r="AB56" i="43"/>
  <c r="Z56" i="43"/>
  <c r="V56" i="43"/>
  <c r="S56" i="43"/>
  <c r="Q56" i="43"/>
  <c r="O56" i="43"/>
  <c r="M56" i="43"/>
  <c r="AF55" i="43"/>
  <c r="AB55" i="43"/>
  <c r="Z55" i="43"/>
  <c r="X55" i="43"/>
  <c r="V55" i="43"/>
  <c r="S55" i="43"/>
  <c r="Q55" i="43"/>
  <c r="O55" i="43"/>
  <c r="M55" i="43"/>
  <c r="AF54" i="43"/>
  <c r="AB54" i="43"/>
  <c r="Z54" i="43"/>
  <c r="V54" i="43"/>
  <c r="S54" i="43"/>
  <c r="Q54" i="43"/>
  <c r="O54" i="43"/>
  <c r="M54" i="43"/>
  <c r="AF53" i="43"/>
  <c r="AB53" i="43"/>
  <c r="Z53" i="43"/>
  <c r="V53" i="43"/>
  <c r="S53" i="43"/>
  <c r="Q53" i="43"/>
  <c r="O53" i="43"/>
  <c r="M53" i="43"/>
  <c r="AF52" i="43"/>
  <c r="AB52" i="43"/>
  <c r="Z52" i="43"/>
  <c r="V52" i="43"/>
  <c r="S52" i="43"/>
  <c r="Q52" i="43"/>
  <c r="O52" i="43"/>
  <c r="M52" i="43"/>
  <c r="AF51" i="43"/>
  <c r="AB51" i="43"/>
  <c r="Z51" i="43"/>
  <c r="V51" i="43"/>
  <c r="S51" i="43"/>
  <c r="Q51" i="43"/>
  <c r="O51" i="43"/>
  <c r="M51" i="43"/>
  <c r="AF50" i="43"/>
  <c r="AB50" i="43"/>
  <c r="Z50" i="43"/>
  <c r="X50" i="43"/>
  <c r="V50" i="43"/>
  <c r="S50" i="43"/>
  <c r="Q50" i="43"/>
  <c r="O50" i="43"/>
  <c r="M50" i="43"/>
  <c r="AF49" i="43"/>
  <c r="AB49" i="43"/>
  <c r="Z49" i="43"/>
  <c r="V49" i="43"/>
  <c r="S49" i="43"/>
  <c r="Q49" i="43"/>
  <c r="O49" i="43"/>
  <c r="M49" i="43"/>
  <c r="AF48" i="43"/>
  <c r="AB48" i="43"/>
  <c r="Z48" i="43"/>
  <c r="V48" i="43"/>
  <c r="S48" i="43"/>
  <c r="Q48" i="43"/>
  <c r="O48" i="43"/>
  <c r="M48" i="43"/>
  <c r="AF46" i="43"/>
  <c r="AB46" i="43"/>
  <c r="Z46" i="43"/>
  <c r="V46" i="43"/>
  <c r="S46" i="43"/>
  <c r="Q46" i="43"/>
  <c r="O46" i="43"/>
  <c r="M46" i="43"/>
  <c r="AF45" i="43"/>
  <c r="AB45" i="43"/>
  <c r="Z45" i="43"/>
  <c r="V45" i="43"/>
  <c r="S45" i="43"/>
  <c r="Q45" i="43"/>
  <c r="O45" i="43"/>
  <c r="M45" i="43"/>
  <c r="AF44" i="43"/>
  <c r="AB44" i="43"/>
  <c r="Z44" i="43"/>
  <c r="V44" i="43"/>
  <c r="S44" i="43"/>
  <c r="Q44" i="43"/>
  <c r="O44" i="43"/>
  <c r="M44" i="43"/>
  <c r="AF43" i="43"/>
  <c r="AB43" i="43"/>
  <c r="Z43" i="43"/>
  <c r="V43" i="43"/>
  <c r="S43" i="43"/>
  <c r="Q43" i="43"/>
  <c r="O43" i="43"/>
  <c r="M43" i="43"/>
  <c r="AF42" i="43"/>
  <c r="AB42" i="43"/>
  <c r="Z42" i="43"/>
  <c r="V42" i="43"/>
  <c r="S42" i="43"/>
  <c r="Q42" i="43"/>
  <c r="O42" i="43"/>
  <c r="M42" i="43"/>
  <c r="AF41" i="43"/>
  <c r="AB41" i="43"/>
  <c r="Z41" i="43"/>
  <c r="V41" i="43"/>
  <c r="S41" i="43"/>
  <c r="Q41" i="43"/>
  <c r="O41" i="43"/>
  <c r="M41" i="43"/>
  <c r="AF40" i="43"/>
  <c r="AB40" i="43"/>
  <c r="Z40" i="43"/>
  <c r="V40" i="43"/>
  <c r="S40" i="43"/>
  <c r="Q40" i="43"/>
  <c r="O40" i="43"/>
  <c r="M40" i="43"/>
  <c r="AF39" i="43"/>
  <c r="AB39" i="43"/>
  <c r="Z39" i="43"/>
  <c r="V39" i="43"/>
  <c r="S39" i="43"/>
  <c r="Q39" i="43"/>
  <c r="O39" i="43"/>
  <c r="M39" i="43"/>
  <c r="AF38" i="43"/>
  <c r="AB38" i="43"/>
  <c r="Z38" i="43"/>
  <c r="V38" i="43"/>
  <c r="S38" i="43"/>
  <c r="Q38" i="43"/>
  <c r="O38" i="43"/>
  <c r="M38" i="43"/>
  <c r="AF36" i="43"/>
  <c r="AB36" i="43"/>
  <c r="Z36" i="43"/>
  <c r="V36" i="43"/>
  <c r="S36" i="43"/>
  <c r="Q36" i="43"/>
  <c r="O36" i="43"/>
  <c r="M36" i="43"/>
  <c r="AF35" i="43"/>
  <c r="AB35" i="43"/>
  <c r="Z35" i="43"/>
  <c r="V35" i="43"/>
  <c r="S35" i="43"/>
  <c r="Q35" i="43"/>
  <c r="O35" i="43"/>
  <c r="M35" i="43"/>
  <c r="AF34" i="43"/>
  <c r="AB34" i="43"/>
  <c r="Z34" i="43"/>
  <c r="V34" i="43"/>
  <c r="S34" i="43"/>
  <c r="Q34" i="43"/>
  <c r="O34" i="43"/>
  <c r="M34" i="43"/>
  <c r="AF33" i="43"/>
  <c r="AB33" i="43"/>
  <c r="Z33" i="43"/>
  <c r="X33" i="43"/>
  <c r="V33" i="43"/>
  <c r="S33" i="43"/>
  <c r="Q33" i="43"/>
  <c r="O33" i="43"/>
  <c r="M33" i="43"/>
  <c r="AF32" i="43"/>
  <c r="AB32" i="43"/>
  <c r="Z32" i="43"/>
  <c r="X32" i="43"/>
  <c r="V32" i="43"/>
  <c r="S32" i="43"/>
  <c r="Q32" i="43"/>
  <c r="O32" i="43"/>
  <c r="M32" i="43"/>
  <c r="AF31" i="43"/>
  <c r="AB31" i="43"/>
  <c r="Z31" i="43"/>
  <c r="V31" i="43"/>
  <c r="S31" i="43"/>
  <c r="Q31" i="43"/>
  <c r="O31" i="43"/>
  <c r="M31" i="43"/>
  <c r="AF30" i="43"/>
  <c r="AB30" i="43"/>
  <c r="Z30" i="43"/>
  <c r="V30" i="43"/>
  <c r="S30" i="43"/>
  <c r="Q30" i="43"/>
  <c r="O30" i="43"/>
  <c r="M30" i="43"/>
  <c r="AF29" i="43"/>
  <c r="AB29" i="43"/>
  <c r="Z29" i="43"/>
  <c r="V29" i="43"/>
  <c r="S29" i="43"/>
  <c r="Q29" i="43"/>
  <c r="O29" i="43"/>
  <c r="M29" i="43"/>
  <c r="AF28" i="43"/>
  <c r="AB28" i="43"/>
  <c r="Z28" i="43"/>
  <c r="X28" i="43"/>
  <c r="V28" i="43"/>
  <c r="S28" i="43"/>
  <c r="Q28" i="43"/>
  <c r="O28" i="43"/>
  <c r="M28" i="43"/>
  <c r="AF27" i="43"/>
  <c r="AB27" i="43"/>
  <c r="Z27" i="43"/>
  <c r="X27" i="43"/>
  <c r="V27" i="43"/>
  <c r="S27" i="43"/>
  <c r="Q27" i="43"/>
  <c r="O27" i="43"/>
  <c r="M27" i="43"/>
  <c r="AF26" i="43"/>
  <c r="AB26" i="43"/>
  <c r="Z26" i="43"/>
  <c r="X26" i="43"/>
  <c r="V26" i="43"/>
  <c r="S26" i="43"/>
  <c r="Q26" i="43"/>
  <c r="O26" i="43"/>
  <c r="M26" i="43"/>
  <c r="AF25" i="43"/>
  <c r="AB25" i="43"/>
  <c r="Z25" i="43"/>
  <c r="V25" i="43"/>
  <c r="S25" i="43"/>
  <c r="Q25" i="43"/>
  <c r="O25" i="43"/>
  <c r="M25" i="43"/>
  <c r="AF24" i="43"/>
  <c r="AB24" i="43"/>
  <c r="Z24" i="43"/>
  <c r="V24" i="43"/>
  <c r="S24" i="43"/>
  <c r="Q24" i="43"/>
  <c r="O24" i="43"/>
  <c r="M24" i="43"/>
  <c r="AF23" i="43"/>
  <c r="AB23" i="43"/>
  <c r="Z23" i="43"/>
  <c r="X23" i="43"/>
  <c r="V23" i="43"/>
  <c r="S23" i="43"/>
  <c r="Q23" i="43"/>
  <c r="O23" i="43"/>
  <c r="M23" i="43"/>
  <c r="AF21" i="43"/>
  <c r="AB21" i="43"/>
  <c r="Z21" i="43"/>
  <c r="V21" i="43"/>
  <c r="S21" i="43"/>
  <c r="Q21" i="43"/>
  <c r="O21" i="43"/>
  <c r="M21" i="43"/>
  <c r="AF20" i="43"/>
  <c r="AB20" i="43"/>
  <c r="Z20" i="43"/>
  <c r="X20" i="43"/>
  <c r="V20" i="43"/>
  <c r="S20" i="43"/>
  <c r="Q20" i="43"/>
  <c r="O20" i="43"/>
  <c r="M20" i="43"/>
  <c r="AF19" i="43"/>
  <c r="AB19" i="43"/>
  <c r="Z19" i="43"/>
  <c r="V19" i="43"/>
  <c r="S19" i="43"/>
  <c r="Q19" i="43"/>
  <c r="O19" i="43"/>
  <c r="M19" i="43"/>
  <c r="AF18" i="43"/>
  <c r="AB18" i="43"/>
  <c r="Z18" i="43"/>
  <c r="X18" i="43"/>
  <c r="V18" i="43"/>
  <c r="S18" i="43"/>
  <c r="Q18" i="43"/>
  <c r="O18" i="43"/>
  <c r="M18" i="43"/>
  <c r="X104" i="43"/>
  <c r="D11" i="43"/>
  <c r="D10" i="43"/>
  <c r="D9" i="43"/>
  <c r="D8" i="43"/>
  <c r="D7" i="43"/>
  <c r="D6" i="43"/>
  <c r="D5" i="43"/>
  <c r="AB107" i="42"/>
  <c r="Z107" i="42"/>
  <c r="X107" i="42"/>
  <c r="V107" i="42"/>
  <c r="S107" i="42"/>
  <c r="Q107" i="42"/>
  <c r="O107" i="42"/>
  <c r="M107" i="42"/>
  <c r="AB106" i="42"/>
  <c r="Z106" i="42"/>
  <c r="V106" i="42"/>
  <c r="S106" i="42"/>
  <c r="Q106" i="42"/>
  <c r="O106" i="42"/>
  <c r="M106" i="42"/>
  <c r="AB105" i="42"/>
  <c r="Z105" i="42"/>
  <c r="X105" i="42"/>
  <c r="V105" i="42"/>
  <c r="S105" i="42"/>
  <c r="Q105" i="42"/>
  <c r="O105" i="42"/>
  <c r="M105" i="42"/>
  <c r="AB104" i="42"/>
  <c r="Z104" i="42"/>
  <c r="V104" i="42"/>
  <c r="S104" i="42"/>
  <c r="Q104" i="42"/>
  <c r="O104" i="42"/>
  <c r="M104" i="42"/>
  <c r="AB103" i="42"/>
  <c r="Z103" i="42"/>
  <c r="V103" i="42"/>
  <c r="S103" i="42"/>
  <c r="Q103" i="42"/>
  <c r="O103" i="42"/>
  <c r="M103" i="42"/>
  <c r="AB102" i="42"/>
  <c r="Z102" i="42"/>
  <c r="X102" i="42"/>
  <c r="V102" i="42"/>
  <c r="S102" i="42"/>
  <c r="Q102" i="42"/>
  <c r="O102" i="42"/>
  <c r="M102" i="42"/>
  <c r="AB101" i="42"/>
  <c r="Z101" i="42"/>
  <c r="X101" i="42"/>
  <c r="V101" i="42"/>
  <c r="S101" i="42"/>
  <c r="Q101" i="42"/>
  <c r="O101" i="42"/>
  <c r="M101" i="42"/>
  <c r="AF99" i="42"/>
  <c r="AB99" i="42"/>
  <c r="Z99" i="42"/>
  <c r="V99" i="42"/>
  <c r="S99" i="42"/>
  <c r="Q99" i="42"/>
  <c r="O99" i="42"/>
  <c r="M99" i="42"/>
  <c r="AF98" i="42"/>
  <c r="AB98" i="42"/>
  <c r="Z98" i="42"/>
  <c r="X98" i="42"/>
  <c r="V98" i="42"/>
  <c r="S98" i="42"/>
  <c r="Q98" i="42"/>
  <c r="O98" i="42"/>
  <c r="M98" i="42"/>
  <c r="AF97" i="42"/>
  <c r="AB97" i="42"/>
  <c r="Z97" i="42"/>
  <c r="X97" i="42"/>
  <c r="V97" i="42"/>
  <c r="S97" i="42"/>
  <c r="Q97" i="42"/>
  <c r="O97" i="42"/>
  <c r="M97" i="42"/>
  <c r="AF96" i="42"/>
  <c r="AB96" i="42"/>
  <c r="Z96" i="42"/>
  <c r="X96" i="42"/>
  <c r="V96" i="42"/>
  <c r="S96" i="42"/>
  <c r="Q96" i="42"/>
  <c r="O96" i="42"/>
  <c r="M96" i="42"/>
  <c r="AF95" i="42"/>
  <c r="AB95" i="42"/>
  <c r="Z95" i="42"/>
  <c r="X95" i="42"/>
  <c r="V95" i="42"/>
  <c r="S95" i="42"/>
  <c r="Q95" i="42"/>
  <c r="O95" i="42"/>
  <c r="M95" i="42"/>
  <c r="AF94" i="42"/>
  <c r="AB94" i="42"/>
  <c r="Z94" i="42"/>
  <c r="X94" i="42"/>
  <c r="V94" i="42"/>
  <c r="S94" i="42"/>
  <c r="Q94" i="42"/>
  <c r="O94" i="42"/>
  <c r="M94" i="42"/>
  <c r="AF92" i="42"/>
  <c r="AB92" i="42"/>
  <c r="Z92" i="42"/>
  <c r="X92" i="42"/>
  <c r="V92" i="42"/>
  <c r="S92" i="42"/>
  <c r="Q92" i="42"/>
  <c r="O92" i="42"/>
  <c r="M92" i="42"/>
  <c r="AF91" i="42"/>
  <c r="AB91" i="42"/>
  <c r="Z91" i="42"/>
  <c r="V91" i="42"/>
  <c r="S91" i="42"/>
  <c r="Q91" i="42"/>
  <c r="O91" i="42"/>
  <c r="M91" i="42"/>
  <c r="AF90" i="42"/>
  <c r="AB90" i="42"/>
  <c r="Z90" i="42"/>
  <c r="X90" i="42"/>
  <c r="V90" i="42"/>
  <c r="S90" i="42"/>
  <c r="Q90" i="42"/>
  <c r="O90" i="42"/>
  <c r="M90" i="42"/>
  <c r="AF89" i="42"/>
  <c r="AB89" i="42"/>
  <c r="Z89" i="42"/>
  <c r="X89" i="42"/>
  <c r="V89" i="42"/>
  <c r="S89" i="42"/>
  <c r="Q89" i="42"/>
  <c r="O89" i="42"/>
  <c r="M89" i="42"/>
  <c r="AF88" i="42"/>
  <c r="AB88" i="42"/>
  <c r="Z88" i="42"/>
  <c r="X88" i="42"/>
  <c r="V88" i="42"/>
  <c r="S88" i="42"/>
  <c r="Q88" i="42"/>
  <c r="O88" i="42"/>
  <c r="M88" i="42"/>
  <c r="AF87" i="42"/>
  <c r="AB87" i="42"/>
  <c r="Z87" i="42"/>
  <c r="X87" i="42"/>
  <c r="V87" i="42"/>
  <c r="S87" i="42"/>
  <c r="Q87" i="42"/>
  <c r="O87" i="42"/>
  <c r="M87" i="42"/>
  <c r="AF86" i="42"/>
  <c r="AB86" i="42"/>
  <c r="Z86" i="42"/>
  <c r="X86" i="42"/>
  <c r="V86" i="42"/>
  <c r="S86" i="42"/>
  <c r="Q86" i="42"/>
  <c r="O86" i="42"/>
  <c r="M86" i="42"/>
  <c r="AF85" i="42"/>
  <c r="AB85" i="42"/>
  <c r="Z85" i="42"/>
  <c r="X85" i="42"/>
  <c r="V85" i="42"/>
  <c r="S85" i="42"/>
  <c r="Q85" i="42"/>
  <c r="O85" i="42"/>
  <c r="M85" i="42"/>
  <c r="AF84" i="42"/>
  <c r="AB84" i="42"/>
  <c r="Z84" i="42"/>
  <c r="X84" i="42"/>
  <c r="V84" i="42"/>
  <c r="S84" i="42"/>
  <c r="Q84" i="42"/>
  <c r="O84" i="42"/>
  <c r="M84" i="42"/>
  <c r="AF83" i="42"/>
  <c r="AB83" i="42"/>
  <c r="Z83" i="42"/>
  <c r="X83" i="42"/>
  <c r="V83" i="42"/>
  <c r="S83" i="42"/>
  <c r="Q83" i="42"/>
  <c r="O83" i="42"/>
  <c r="M83" i="42"/>
  <c r="AF82" i="42"/>
  <c r="AB82" i="42"/>
  <c r="Z82" i="42"/>
  <c r="X82" i="42"/>
  <c r="V82" i="42"/>
  <c r="S82" i="42"/>
  <c r="Q82" i="42"/>
  <c r="O82" i="42"/>
  <c r="M82" i="42"/>
  <c r="AF81" i="42"/>
  <c r="AB81" i="42"/>
  <c r="Z81" i="42"/>
  <c r="X81" i="42"/>
  <c r="V81" i="42"/>
  <c r="S81" i="42"/>
  <c r="Q81" i="42"/>
  <c r="O81" i="42"/>
  <c r="M81" i="42"/>
  <c r="AF80" i="42"/>
  <c r="AB80" i="42"/>
  <c r="Z80" i="42"/>
  <c r="X80" i="42"/>
  <c r="V80" i="42"/>
  <c r="S80" i="42"/>
  <c r="Q80" i="42"/>
  <c r="O80" i="42"/>
  <c r="M80" i="42"/>
  <c r="AF79" i="42"/>
  <c r="AB79" i="42"/>
  <c r="Z79" i="42"/>
  <c r="X79" i="42"/>
  <c r="V79" i="42"/>
  <c r="S79" i="42"/>
  <c r="Q79" i="42"/>
  <c r="O79" i="42"/>
  <c r="M79" i="42"/>
  <c r="AF78" i="42"/>
  <c r="AB78" i="42"/>
  <c r="Z78" i="42"/>
  <c r="X78" i="42"/>
  <c r="V78" i="42"/>
  <c r="S78" i="42"/>
  <c r="Q78" i="42"/>
  <c r="O78" i="42"/>
  <c r="M78" i="42"/>
  <c r="AF76" i="42"/>
  <c r="AB76" i="42"/>
  <c r="Z76" i="42"/>
  <c r="X76" i="42"/>
  <c r="V76" i="42"/>
  <c r="S76" i="42"/>
  <c r="Q76" i="42"/>
  <c r="O76" i="42"/>
  <c r="M76" i="42"/>
  <c r="AF75" i="42"/>
  <c r="AB75" i="42"/>
  <c r="Z75" i="42"/>
  <c r="X75" i="42"/>
  <c r="V75" i="42"/>
  <c r="S75" i="42"/>
  <c r="Q75" i="42"/>
  <c r="O75" i="42"/>
  <c r="M75" i="42"/>
  <c r="AB74" i="42"/>
  <c r="Z74" i="42"/>
  <c r="X74" i="42"/>
  <c r="V74" i="42"/>
  <c r="S74" i="42"/>
  <c r="Q74" i="42"/>
  <c r="O74" i="42"/>
  <c r="M74" i="42"/>
  <c r="AF73" i="42"/>
  <c r="AB73" i="42"/>
  <c r="Z73" i="42"/>
  <c r="X73" i="42"/>
  <c r="V73" i="42"/>
  <c r="S73" i="42"/>
  <c r="Q73" i="42"/>
  <c r="O73" i="42"/>
  <c r="M73" i="42"/>
  <c r="AF72" i="42"/>
  <c r="AB72" i="42"/>
  <c r="Z72" i="42"/>
  <c r="V72" i="42"/>
  <c r="S72" i="42"/>
  <c r="Q72" i="42"/>
  <c r="O72" i="42"/>
  <c r="M72" i="42"/>
  <c r="AF70" i="42"/>
  <c r="AB70" i="42"/>
  <c r="Z70" i="42"/>
  <c r="X70" i="42"/>
  <c r="V70" i="42"/>
  <c r="S70" i="42"/>
  <c r="Q70" i="42"/>
  <c r="O70" i="42"/>
  <c r="M70" i="42"/>
  <c r="AF69" i="42"/>
  <c r="AB69" i="42"/>
  <c r="Z69" i="42"/>
  <c r="X69" i="42"/>
  <c r="V69" i="42"/>
  <c r="S69" i="42"/>
  <c r="Q69" i="42"/>
  <c r="O69" i="42"/>
  <c r="M69" i="42"/>
  <c r="AF68" i="42"/>
  <c r="AB68" i="42"/>
  <c r="Z68" i="42"/>
  <c r="V68" i="42"/>
  <c r="S68" i="42"/>
  <c r="Q68" i="42"/>
  <c r="O68" i="42"/>
  <c r="M68" i="42"/>
  <c r="AF67" i="42"/>
  <c r="AB67" i="42"/>
  <c r="Z67" i="42"/>
  <c r="X67" i="42"/>
  <c r="V67" i="42"/>
  <c r="S67" i="42"/>
  <c r="Q67" i="42"/>
  <c r="O67" i="42"/>
  <c r="M67" i="42"/>
  <c r="AF66" i="42"/>
  <c r="AB66" i="42"/>
  <c r="Z66" i="42"/>
  <c r="X66" i="42"/>
  <c r="V66" i="42"/>
  <c r="S66" i="42"/>
  <c r="Q66" i="42"/>
  <c r="O66" i="42"/>
  <c r="M66" i="42"/>
  <c r="AF65" i="42"/>
  <c r="AB65" i="42"/>
  <c r="Z65" i="42"/>
  <c r="X65" i="42"/>
  <c r="V65" i="42"/>
  <c r="S65" i="42"/>
  <c r="Q65" i="42"/>
  <c r="O65" i="42"/>
  <c r="M65" i="42"/>
  <c r="AF64" i="42"/>
  <c r="AB64" i="42"/>
  <c r="Z64" i="42"/>
  <c r="X64" i="42"/>
  <c r="V64" i="42"/>
  <c r="S64" i="42"/>
  <c r="Q64" i="42"/>
  <c r="O64" i="42"/>
  <c r="M64" i="42"/>
  <c r="AF63" i="42"/>
  <c r="AB63" i="42"/>
  <c r="Z63" i="42"/>
  <c r="V63" i="42"/>
  <c r="S63" i="42"/>
  <c r="Q63" i="42"/>
  <c r="O63" i="42"/>
  <c r="M63" i="42"/>
  <c r="AF62" i="42"/>
  <c r="AB62" i="42"/>
  <c r="Z62" i="42"/>
  <c r="X62" i="42"/>
  <c r="V62" i="42"/>
  <c r="S62" i="42"/>
  <c r="Q62" i="42"/>
  <c r="O62" i="42"/>
  <c r="M62" i="42"/>
  <c r="AF61" i="42"/>
  <c r="AB61" i="42"/>
  <c r="Z61" i="42"/>
  <c r="X61" i="42"/>
  <c r="V61" i="42"/>
  <c r="S61" i="42"/>
  <c r="Q61" i="42"/>
  <c r="O61" i="42"/>
  <c r="M61" i="42"/>
  <c r="AF60" i="42"/>
  <c r="AB60" i="42"/>
  <c r="Z60" i="42"/>
  <c r="X60" i="42"/>
  <c r="V60" i="42"/>
  <c r="S60" i="42"/>
  <c r="Q60" i="42"/>
  <c r="O60" i="42"/>
  <c r="M60" i="42"/>
  <c r="AF59" i="42"/>
  <c r="AB59" i="42"/>
  <c r="Z59" i="42"/>
  <c r="X59" i="42"/>
  <c r="V59" i="42"/>
  <c r="S59" i="42"/>
  <c r="Q59" i="42"/>
  <c r="O59" i="42"/>
  <c r="M59" i="42"/>
  <c r="AF58" i="42"/>
  <c r="AB58" i="42"/>
  <c r="Z58" i="42"/>
  <c r="V58" i="42"/>
  <c r="S58" i="42"/>
  <c r="Q58" i="42"/>
  <c r="O58" i="42"/>
  <c r="M58" i="42"/>
  <c r="AF57" i="42"/>
  <c r="AB57" i="42"/>
  <c r="Z57" i="42"/>
  <c r="X57" i="42"/>
  <c r="V57" i="42"/>
  <c r="S57" i="42"/>
  <c r="Q57" i="42"/>
  <c r="O57" i="42"/>
  <c r="M57" i="42"/>
  <c r="AF56" i="42"/>
  <c r="AB56" i="42"/>
  <c r="Z56" i="42"/>
  <c r="X56" i="42"/>
  <c r="V56" i="42"/>
  <c r="S56" i="42"/>
  <c r="Q56" i="42"/>
  <c r="O56" i="42"/>
  <c r="M56" i="42"/>
  <c r="AF55" i="42"/>
  <c r="AB55" i="42"/>
  <c r="Z55" i="42"/>
  <c r="X55" i="42"/>
  <c r="V55" i="42"/>
  <c r="S55" i="42"/>
  <c r="Q55" i="42"/>
  <c r="O55" i="42"/>
  <c r="M55" i="42"/>
  <c r="AF54" i="42"/>
  <c r="AB54" i="42"/>
  <c r="Z54" i="42"/>
  <c r="X54" i="42"/>
  <c r="V54" i="42"/>
  <c r="S54" i="42"/>
  <c r="Q54" i="42"/>
  <c r="O54" i="42"/>
  <c r="M54" i="42"/>
  <c r="AF53" i="42"/>
  <c r="AB53" i="42"/>
  <c r="Z53" i="42"/>
  <c r="V53" i="42"/>
  <c r="S53" i="42"/>
  <c r="Q53" i="42"/>
  <c r="O53" i="42"/>
  <c r="M53" i="42"/>
  <c r="AF52" i="42"/>
  <c r="AB52" i="42"/>
  <c r="Z52" i="42"/>
  <c r="X52" i="42"/>
  <c r="V52" i="42"/>
  <c r="S52" i="42"/>
  <c r="Q52" i="42"/>
  <c r="O52" i="42"/>
  <c r="M52" i="42"/>
  <c r="AF51" i="42"/>
  <c r="AB51" i="42"/>
  <c r="Z51" i="42"/>
  <c r="X51" i="42"/>
  <c r="V51" i="42"/>
  <c r="S51" i="42"/>
  <c r="Q51" i="42"/>
  <c r="O51" i="42"/>
  <c r="M51" i="42"/>
  <c r="AF50" i="42"/>
  <c r="AB50" i="42"/>
  <c r="Z50" i="42"/>
  <c r="X50" i="42"/>
  <c r="V50" i="42"/>
  <c r="S50" i="42"/>
  <c r="Q50" i="42"/>
  <c r="O50" i="42"/>
  <c r="M50" i="42"/>
  <c r="AF49" i="42"/>
  <c r="AB49" i="42"/>
  <c r="Z49" i="42"/>
  <c r="X49" i="42"/>
  <c r="V49" i="42"/>
  <c r="S49" i="42"/>
  <c r="Q49" i="42"/>
  <c r="O49" i="42"/>
  <c r="M49" i="42"/>
  <c r="AF48" i="42"/>
  <c r="AB48" i="42"/>
  <c r="Z48" i="42"/>
  <c r="V48" i="42"/>
  <c r="S48" i="42"/>
  <c r="Q48" i="42"/>
  <c r="O48" i="42"/>
  <c r="M48" i="42"/>
  <c r="AF46" i="42"/>
  <c r="AB46" i="42"/>
  <c r="Z46" i="42"/>
  <c r="X46" i="42"/>
  <c r="V46" i="42"/>
  <c r="S46" i="42"/>
  <c r="Q46" i="42"/>
  <c r="O46" i="42"/>
  <c r="M46" i="42"/>
  <c r="AF45" i="42"/>
  <c r="AB45" i="42"/>
  <c r="Z45" i="42"/>
  <c r="X45" i="42"/>
  <c r="V45" i="42"/>
  <c r="S45" i="42"/>
  <c r="Q45" i="42"/>
  <c r="O45" i="42"/>
  <c r="M45" i="42"/>
  <c r="AF44" i="42"/>
  <c r="AB44" i="42"/>
  <c r="Z44" i="42"/>
  <c r="V44" i="42"/>
  <c r="S44" i="42"/>
  <c r="Q44" i="42"/>
  <c r="O44" i="42"/>
  <c r="M44" i="42"/>
  <c r="AF43" i="42"/>
  <c r="AB43" i="42"/>
  <c r="Z43" i="42"/>
  <c r="X43" i="42"/>
  <c r="V43" i="42"/>
  <c r="S43" i="42"/>
  <c r="Q43" i="42"/>
  <c r="O43" i="42"/>
  <c r="M43" i="42"/>
  <c r="AF42" i="42"/>
  <c r="AB42" i="42"/>
  <c r="Z42" i="42"/>
  <c r="X42" i="42"/>
  <c r="V42" i="42"/>
  <c r="S42" i="42"/>
  <c r="Q42" i="42"/>
  <c r="O42" i="42"/>
  <c r="M42" i="42"/>
  <c r="AF41" i="42"/>
  <c r="AB41" i="42"/>
  <c r="Z41" i="42"/>
  <c r="X41" i="42"/>
  <c r="V41" i="42"/>
  <c r="S41" i="42"/>
  <c r="Q41" i="42"/>
  <c r="O41" i="42"/>
  <c r="M41" i="42"/>
  <c r="AF40" i="42"/>
  <c r="AB40" i="42"/>
  <c r="Z40" i="42"/>
  <c r="X40" i="42"/>
  <c r="V40" i="42"/>
  <c r="S40" i="42"/>
  <c r="Q40" i="42"/>
  <c r="O40" i="42"/>
  <c r="M40" i="42"/>
  <c r="AF39" i="42"/>
  <c r="AB39" i="42"/>
  <c r="Z39" i="42"/>
  <c r="V39" i="42"/>
  <c r="S39" i="42"/>
  <c r="Q39" i="42"/>
  <c r="O39" i="42"/>
  <c r="M39" i="42"/>
  <c r="AF38" i="42"/>
  <c r="AB38" i="42"/>
  <c r="Z38" i="42"/>
  <c r="X38" i="42"/>
  <c r="V38" i="42"/>
  <c r="S38" i="42"/>
  <c r="Q38" i="42"/>
  <c r="O38" i="42"/>
  <c r="M38" i="42"/>
  <c r="AF36" i="42"/>
  <c r="AB36" i="42"/>
  <c r="Z36" i="42"/>
  <c r="X36" i="42"/>
  <c r="V36" i="42"/>
  <c r="S36" i="42"/>
  <c r="Q36" i="42"/>
  <c r="O36" i="42"/>
  <c r="M36" i="42"/>
  <c r="AF35" i="42"/>
  <c r="AB35" i="42"/>
  <c r="Z35" i="42"/>
  <c r="V35" i="42"/>
  <c r="S35" i="42"/>
  <c r="Q35" i="42"/>
  <c r="O35" i="42"/>
  <c r="M35" i="42"/>
  <c r="AF34" i="42"/>
  <c r="AB34" i="42"/>
  <c r="Z34" i="42"/>
  <c r="X34" i="42"/>
  <c r="V34" i="42"/>
  <c r="S34" i="42"/>
  <c r="Q34" i="42"/>
  <c r="O34" i="42"/>
  <c r="M34" i="42"/>
  <c r="AF33" i="42"/>
  <c r="AB33" i="42"/>
  <c r="Z33" i="42"/>
  <c r="X33" i="42"/>
  <c r="V33" i="42"/>
  <c r="S33" i="42"/>
  <c r="Q33" i="42"/>
  <c r="O33" i="42"/>
  <c r="M33" i="42"/>
  <c r="AF32" i="42"/>
  <c r="AB32" i="42"/>
  <c r="Z32" i="42"/>
  <c r="X32" i="42"/>
  <c r="V32" i="42"/>
  <c r="S32" i="42"/>
  <c r="Q32" i="42"/>
  <c r="O32" i="42"/>
  <c r="M32" i="42"/>
  <c r="AF31" i="42"/>
  <c r="AB31" i="42"/>
  <c r="Z31" i="42"/>
  <c r="X31" i="42"/>
  <c r="V31" i="42"/>
  <c r="S31" i="42"/>
  <c r="Q31" i="42"/>
  <c r="O31" i="42"/>
  <c r="M31" i="42"/>
  <c r="AF30" i="42"/>
  <c r="AB30" i="42"/>
  <c r="Z30" i="42"/>
  <c r="V30" i="42"/>
  <c r="S30" i="42"/>
  <c r="Q30" i="42"/>
  <c r="O30" i="42"/>
  <c r="M30" i="42"/>
  <c r="AF29" i="42"/>
  <c r="AB29" i="42"/>
  <c r="Z29" i="42"/>
  <c r="X29" i="42"/>
  <c r="V29" i="42"/>
  <c r="S29" i="42"/>
  <c r="Q29" i="42"/>
  <c r="O29" i="42"/>
  <c r="M29" i="42"/>
  <c r="AF28" i="42"/>
  <c r="AB28" i="42"/>
  <c r="Z28" i="42"/>
  <c r="X28" i="42"/>
  <c r="V28" i="42"/>
  <c r="S28" i="42"/>
  <c r="Q28" i="42"/>
  <c r="O28" i="42"/>
  <c r="M28" i="42"/>
  <c r="AF27" i="42"/>
  <c r="AB27" i="42"/>
  <c r="Z27" i="42"/>
  <c r="X27" i="42"/>
  <c r="V27" i="42"/>
  <c r="S27" i="42"/>
  <c r="Q27" i="42"/>
  <c r="O27" i="42"/>
  <c r="M27" i="42"/>
  <c r="AF26" i="42"/>
  <c r="AB26" i="42"/>
  <c r="Z26" i="42"/>
  <c r="X26" i="42"/>
  <c r="V26" i="42"/>
  <c r="S26" i="42"/>
  <c r="Q26" i="42"/>
  <c r="O26" i="42"/>
  <c r="M26" i="42"/>
  <c r="AF25" i="42"/>
  <c r="AB25" i="42"/>
  <c r="Z25" i="42"/>
  <c r="V25" i="42"/>
  <c r="S25" i="42"/>
  <c r="Q25" i="42"/>
  <c r="O25" i="42"/>
  <c r="M25" i="42"/>
  <c r="AF24" i="42"/>
  <c r="AB24" i="42"/>
  <c r="Z24" i="42"/>
  <c r="X24" i="42"/>
  <c r="V24" i="42"/>
  <c r="S24" i="42"/>
  <c r="Q24" i="42"/>
  <c r="O24" i="42"/>
  <c r="M24" i="42"/>
  <c r="AF23" i="42"/>
  <c r="AB23" i="42"/>
  <c r="Z23" i="42"/>
  <c r="X23" i="42"/>
  <c r="V23" i="42"/>
  <c r="S23" i="42"/>
  <c r="Q23" i="42"/>
  <c r="O23" i="42"/>
  <c r="M23" i="42"/>
  <c r="AF21" i="42"/>
  <c r="AB21" i="42"/>
  <c r="Z21" i="42"/>
  <c r="V21" i="42"/>
  <c r="S21" i="42"/>
  <c r="Q21" i="42"/>
  <c r="O21" i="42"/>
  <c r="M21" i="42"/>
  <c r="AF20" i="42"/>
  <c r="AB20" i="42"/>
  <c r="Z20" i="42"/>
  <c r="X20" i="42"/>
  <c r="V20" i="42"/>
  <c r="S20" i="42"/>
  <c r="Q20" i="42"/>
  <c r="O20" i="42"/>
  <c r="M20" i="42"/>
  <c r="AF19" i="42"/>
  <c r="AB19" i="42"/>
  <c r="Z19" i="42"/>
  <c r="X19" i="42"/>
  <c r="V19" i="42"/>
  <c r="S19" i="42"/>
  <c r="Q19" i="42"/>
  <c r="O19" i="42"/>
  <c r="M19" i="42"/>
  <c r="AF18" i="42"/>
  <c r="AB18" i="42"/>
  <c r="Z18" i="42"/>
  <c r="X18" i="42"/>
  <c r="V18" i="42"/>
  <c r="S18" i="42"/>
  <c r="Q18" i="42"/>
  <c r="O18" i="42"/>
  <c r="M18" i="42"/>
  <c r="X104" i="42"/>
  <c r="D11" i="42"/>
  <c r="D10" i="42"/>
  <c r="D9" i="42"/>
  <c r="D8" i="42"/>
  <c r="D7" i="42"/>
  <c r="D6" i="42"/>
  <c r="D5" i="42"/>
  <c r="AB107" i="41"/>
  <c r="Z107" i="41"/>
  <c r="V107" i="41"/>
  <c r="S107" i="41"/>
  <c r="Q107" i="41"/>
  <c r="O107" i="41"/>
  <c r="M107" i="41"/>
  <c r="AB106" i="41"/>
  <c r="Z106" i="41"/>
  <c r="V106" i="41"/>
  <c r="S106" i="41"/>
  <c r="Q106" i="41"/>
  <c r="O106" i="41"/>
  <c r="M106" i="41"/>
  <c r="AB105" i="41"/>
  <c r="Z105" i="41"/>
  <c r="V105" i="41"/>
  <c r="S105" i="41"/>
  <c r="Q105" i="41"/>
  <c r="O105" i="41"/>
  <c r="M105" i="41"/>
  <c r="AB104" i="41"/>
  <c r="Z104" i="41"/>
  <c r="V104" i="41"/>
  <c r="S104" i="41"/>
  <c r="Q104" i="41"/>
  <c r="O104" i="41"/>
  <c r="M104" i="41"/>
  <c r="AB103" i="41"/>
  <c r="Z103" i="41"/>
  <c r="V103" i="41"/>
  <c r="S103" i="41"/>
  <c r="Q103" i="41"/>
  <c r="O103" i="41"/>
  <c r="M103" i="41"/>
  <c r="AB102" i="41"/>
  <c r="Z102" i="41"/>
  <c r="X102" i="41"/>
  <c r="V102" i="41"/>
  <c r="S102" i="41"/>
  <c r="Q102" i="41"/>
  <c r="O102" i="41"/>
  <c r="M102" i="41"/>
  <c r="AB101" i="41"/>
  <c r="Z101" i="41"/>
  <c r="X101" i="41"/>
  <c r="V101" i="41"/>
  <c r="S101" i="41"/>
  <c r="Q101" i="41"/>
  <c r="O101" i="41"/>
  <c r="M101" i="41"/>
  <c r="AF99" i="41"/>
  <c r="AB99" i="41"/>
  <c r="Z99" i="41"/>
  <c r="V99" i="41"/>
  <c r="S99" i="41"/>
  <c r="Q99" i="41"/>
  <c r="O99" i="41"/>
  <c r="M99" i="41"/>
  <c r="AF98" i="41"/>
  <c r="AB98" i="41"/>
  <c r="Z98" i="41"/>
  <c r="X98" i="41"/>
  <c r="V98" i="41"/>
  <c r="S98" i="41"/>
  <c r="Q98" i="41"/>
  <c r="O98" i="41"/>
  <c r="M98" i="41"/>
  <c r="AF97" i="41"/>
  <c r="AB97" i="41"/>
  <c r="Z97" i="41"/>
  <c r="V97" i="41"/>
  <c r="S97" i="41"/>
  <c r="Q97" i="41"/>
  <c r="O97" i="41"/>
  <c r="M97" i="41"/>
  <c r="AF96" i="41"/>
  <c r="AB96" i="41"/>
  <c r="Z96" i="41"/>
  <c r="X96" i="41"/>
  <c r="V96" i="41"/>
  <c r="S96" i="41"/>
  <c r="Q96" i="41"/>
  <c r="O96" i="41"/>
  <c r="M96" i="41"/>
  <c r="AF95" i="41"/>
  <c r="AB95" i="41"/>
  <c r="Z95" i="41"/>
  <c r="X95" i="41"/>
  <c r="V95" i="41"/>
  <c r="S95" i="41"/>
  <c r="Q95" i="41"/>
  <c r="O95" i="41"/>
  <c r="M95" i="41"/>
  <c r="AF94" i="41"/>
  <c r="AB94" i="41"/>
  <c r="Z94" i="41"/>
  <c r="X94" i="41"/>
  <c r="V94" i="41"/>
  <c r="S94" i="41"/>
  <c r="Q94" i="41"/>
  <c r="O94" i="41"/>
  <c r="M94" i="41"/>
  <c r="AF92" i="41"/>
  <c r="AB92" i="41"/>
  <c r="Z92" i="41"/>
  <c r="X92" i="41"/>
  <c r="V92" i="41"/>
  <c r="S92" i="41"/>
  <c r="Q92" i="41"/>
  <c r="O92" i="41"/>
  <c r="M92" i="41"/>
  <c r="AF91" i="41"/>
  <c r="AB91" i="41"/>
  <c r="Z91" i="41"/>
  <c r="X91" i="41"/>
  <c r="V91" i="41"/>
  <c r="S91" i="41"/>
  <c r="Q91" i="41"/>
  <c r="O91" i="41"/>
  <c r="M91" i="41"/>
  <c r="AF90" i="41"/>
  <c r="AB90" i="41"/>
  <c r="Z90" i="41"/>
  <c r="X90" i="41"/>
  <c r="V90" i="41"/>
  <c r="S90" i="41"/>
  <c r="Q90" i="41"/>
  <c r="O90" i="41"/>
  <c r="M90" i="41"/>
  <c r="AF89" i="41"/>
  <c r="AB89" i="41"/>
  <c r="Z89" i="41"/>
  <c r="V89" i="41"/>
  <c r="S89" i="41"/>
  <c r="Q89" i="41"/>
  <c r="O89" i="41"/>
  <c r="M89" i="41"/>
  <c r="AF88" i="41"/>
  <c r="AB88" i="41"/>
  <c r="Z88" i="41"/>
  <c r="V88" i="41"/>
  <c r="S88" i="41"/>
  <c r="Q88" i="41"/>
  <c r="O88" i="41"/>
  <c r="M88" i="41"/>
  <c r="AF87" i="41"/>
  <c r="AB87" i="41"/>
  <c r="Z87" i="41"/>
  <c r="X87" i="41"/>
  <c r="V87" i="41"/>
  <c r="S87" i="41"/>
  <c r="Q87" i="41"/>
  <c r="O87" i="41"/>
  <c r="M87" i="41"/>
  <c r="AF86" i="41"/>
  <c r="AB86" i="41"/>
  <c r="Z86" i="41"/>
  <c r="X86" i="41"/>
  <c r="V86" i="41"/>
  <c r="S86" i="41"/>
  <c r="Q86" i="41"/>
  <c r="O86" i="41"/>
  <c r="M86" i="41"/>
  <c r="AF85" i="41"/>
  <c r="AB85" i="41"/>
  <c r="Z85" i="41"/>
  <c r="X85" i="41"/>
  <c r="V85" i="41"/>
  <c r="S85" i="41"/>
  <c r="Q85" i="41"/>
  <c r="O85" i="41"/>
  <c r="M85" i="41"/>
  <c r="AF84" i="41"/>
  <c r="AB84" i="41"/>
  <c r="Z84" i="41"/>
  <c r="X84" i="41"/>
  <c r="V84" i="41"/>
  <c r="S84" i="41"/>
  <c r="Q84" i="41"/>
  <c r="O84" i="41"/>
  <c r="M84" i="41"/>
  <c r="AF83" i="41"/>
  <c r="AB83" i="41"/>
  <c r="Z83" i="41"/>
  <c r="X83" i="41"/>
  <c r="V83" i="41"/>
  <c r="S83" i="41"/>
  <c r="Q83" i="41"/>
  <c r="O83" i="41"/>
  <c r="M83" i="41"/>
  <c r="AF82" i="41"/>
  <c r="AB82" i="41"/>
  <c r="Z82" i="41"/>
  <c r="X82" i="41"/>
  <c r="V82" i="41"/>
  <c r="S82" i="41"/>
  <c r="Q82" i="41"/>
  <c r="O82" i="41"/>
  <c r="M82" i="41"/>
  <c r="AF81" i="41"/>
  <c r="AB81" i="41"/>
  <c r="Z81" i="41"/>
  <c r="X81" i="41"/>
  <c r="V81" i="41"/>
  <c r="S81" i="41"/>
  <c r="Q81" i="41"/>
  <c r="O81" i="41"/>
  <c r="M81" i="41"/>
  <c r="AF80" i="41"/>
  <c r="AB80" i="41"/>
  <c r="Z80" i="41"/>
  <c r="X80" i="41"/>
  <c r="V80" i="41"/>
  <c r="S80" i="41"/>
  <c r="Q80" i="41"/>
  <c r="O80" i="41"/>
  <c r="M80" i="41"/>
  <c r="AF79" i="41"/>
  <c r="AB79" i="41"/>
  <c r="Z79" i="41"/>
  <c r="X79" i="41"/>
  <c r="V79" i="41"/>
  <c r="S79" i="41"/>
  <c r="Q79" i="41"/>
  <c r="O79" i="41"/>
  <c r="M79" i="41"/>
  <c r="AF78" i="41"/>
  <c r="AB78" i="41"/>
  <c r="Z78" i="41"/>
  <c r="X78" i="41"/>
  <c r="V78" i="41"/>
  <c r="S78" i="41"/>
  <c r="Q78" i="41"/>
  <c r="O78" i="41"/>
  <c r="M78" i="41"/>
  <c r="AF76" i="41"/>
  <c r="AB76" i="41"/>
  <c r="Z76" i="41"/>
  <c r="X76" i="41"/>
  <c r="V76" i="41"/>
  <c r="S76" i="41"/>
  <c r="Q76" i="41"/>
  <c r="O76" i="41"/>
  <c r="M76" i="41"/>
  <c r="AF75" i="41"/>
  <c r="AB75" i="41"/>
  <c r="Z75" i="41"/>
  <c r="X75" i="41"/>
  <c r="V75" i="41"/>
  <c r="S75" i="41"/>
  <c r="Q75" i="41"/>
  <c r="O75" i="41"/>
  <c r="M75" i="41"/>
  <c r="AB74" i="41"/>
  <c r="Z74" i="41"/>
  <c r="X74" i="41"/>
  <c r="V74" i="41"/>
  <c r="S74" i="41"/>
  <c r="Q74" i="41"/>
  <c r="O74" i="41"/>
  <c r="M74" i="41"/>
  <c r="AF73" i="41"/>
  <c r="AB73" i="41"/>
  <c r="Z73" i="41"/>
  <c r="X73" i="41"/>
  <c r="V73" i="41"/>
  <c r="S73" i="41"/>
  <c r="Q73" i="41"/>
  <c r="O73" i="41"/>
  <c r="M73" i="41"/>
  <c r="AF72" i="41"/>
  <c r="AB72" i="41"/>
  <c r="Z72" i="41"/>
  <c r="V72" i="41"/>
  <c r="S72" i="41"/>
  <c r="Q72" i="41"/>
  <c r="O72" i="41"/>
  <c r="M72" i="41"/>
  <c r="AF70" i="41"/>
  <c r="AB70" i="41"/>
  <c r="Z70" i="41"/>
  <c r="X70" i="41"/>
  <c r="V70" i="41"/>
  <c r="S70" i="41"/>
  <c r="Q70" i="41"/>
  <c r="O70" i="41"/>
  <c r="M70" i="41"/>
  <c r="AF69" i="41"/>
  <c r="AB69" i="41"/>
  <c r="Z69" i="41"/>
  <c r="X69" i="41"/>
  <c r="V69" i="41"/>
  <c r="S69" i="41"/>
  <c r="Q69" i="41"/>
  <c r="O69" i="41"/>
  <c r="M69" i="41"/>
  <c r="AF68" i="41"/>
  <c r="AB68" i="41"/>
  <c r="Z68" i="41"/>
  <c r="V68" i="41"/>
  <c r="S68" i="41"/>
  <c r="Q68" i="41"/>
  <c r="O68" i="41"/>
  <c r="M68" i="41"/>
  <c r="AF67" i="41"/>
  <c r="AB67" i="41"/>
  <c r="Z67" i="41"/>
  <c r="X67" i="41"/>
  <c r="V67" i="41"/>
  <c r="S67" i="41"/>
  <c r="Q67" i="41"/>
  <c r="O67" i="41"/>
  <c r="M67" i="41"/>
  <c r="AF66" i="41"/>
  <c r="AB66" i="41"/>
  <c r="Z66" i="41"/>
  <c r="X66" i="41"/>
  <c r="V66" i="41"/>
  <c r="S66" i="41"/>
  <c r="Q66" i="41"/>
  <c r="O66" i="41"/>
  <c r="M66" i="41"/>
  <c r="AF65" i="41"/>
  <c r="AB65" i="41"/>
  <c r="Z65" i="41"/>
  <c r="X65" i="41"/>
  <c r="V65" i="41"/>
  <c r="S65" i="41"/>
  <c r="Q65" i="41"/>
  <c r="O65" i="41"/>
  <c r="M65" i="41"/>
  <c r="AF64" i="41"/>
  <c r="AB64" i="41"/>
  <c r="Z64" i="41"/>
  <c r="X64" i="41"/>
  <c r="V64" i="41"/>
  <c r="S64" i="41"/>
  <c r="Q64" i="41"/>
  <c r="O64" i="41"/>
  <c r="M64" i="41"/>
  <c r="AF63" i="41"/>
  <c r="AB63" i="41"/>
  <c r="Z63" i="41"/>
  <c r="V63" i="41"/>
  <c r="S63" i="41"/>
  <c r="Q63" i="41"/>
  <c r="O63" i="41"/>
  <c r="M63" i="41"/>
  <c r="AF62" i="41"/>
  <c r="AB62" i="41"/>
  <c r="Z62" i="41"/>
  <c r="X62" i="41"/>
  <c r="V62" i="41"/>
  <c r="S62" i="41"/>
  <c r="Q62" i="41"/>
  <c r="O62" i="41"/>
  <c r="M62" i="41"/>
  <c r="AF61" i="41"/>
  <c r="AB61" i="41"/>
  <c r="Z61" i="41"/>
  <c r="X61" i="41"/>
  <c r="V61" i="41"/>
  <c r="S61" i="41"/>
  <c r="Q61" i="41"/>
  <c r="O61" i="41"/>
  <c r="M61" i="41"/>
  <c r="AF60" i="41"/>
  <c r="AB60" i="41"/>
  <c r="Z60" i="41"/>
  <c r="X60" i="41"/>
  <c r="V60" i="41"/>
  <c r="S60" i="41"/>
  <c r="Q60" i="41"/>
  <c r="O60" i="41"/>
  <c r="M60" i="41"/>
  <c r="AF59" i="41"/>
  <c r="AB59" i="41"/>
  <c r="Z59" i="41"/>
  <c r="X59" i="41"/>
  <c r="V59" i="41"/>
  <c r="S59" i="41"/>
  <c r="Q59" i="41"/>
  <c r="O59" i="41"/>
  <c r="M59" i="41"/>
  <c r="AF58" i="41"/>
  <c r="AB58" i="41"/>
  <c r="Z58" i="41"/>
  <c r="V58" i="41"/>
  <c r="S58" i="41"/>
  <c r="Q58" i="41"/>
  <c r="O58" i="41"/>
  <c r="M58" i="41"/>
  <c r="AF57" i="41"/>
  <c r="AB57" i="41"/>
  <c r="Z57" i="41"/>
  <c r="X57" i="41"/>
  <c r="V57" i="41"/>
  <c r="S57" i="41"/>
  <c r="Q57" i="41"/>
  <c r="O57" i="41"/>
  <c r="M57" i="41"/>
  <c r="AF56" i="41"/>
  <c r="AB56" i="41"/>
  <c r="Z56" i="41"/>
  <c r="X56" i="41"/>
  <c r="V56" i="41"/>
  <c r="S56" i="41"/>
  <c r="Q56" i="41"/>
  <c r="O56" i="41"/>
  <c r="M56" i="41"/>
  <c r="AF55" i="41"/>
  <c r="AB55" i="41"/>
  <c r="Z55" i="41"/>
  <c r="X55" i="41"/>
  <c r="V55" i="41"/>
  <c r="S55" i="41"/>
  <c r="Q55" i="41"/>
  <c r="O55" i="41"/>
  <c r="M55" i="41"/>
  <c r="AF54" i="41"/>
  <c r="AB54" i="41"/>
  <c r="Z54" i="41"/>
  <c r="X54" i="41"/>
  <c r="V54" i="41"/>
  <c r="S54" i="41"/>
  <c r="Q54" i="41"/>
  <c r="O54" i="41"/>
  <c r="M54" i="41"/>
  <c r="AF53" i="41"/>
  <c r="AB53" i="41"/>
  <c r="Z53" i="41"/>
  <c r="V53" i="41"/>
  <c r="S53" i="41"/>
  <c r="Q53" i="41"/>
  <c r="O53" i="41"/>
  <c r="M53" i="41"/>
  <c r="AF52" i="41"/>
  <c r="AB52" i="41"/>
  <c r="Z52" i="41"/>
  <c r="X52" i="41"/>
  <c r="V52" i="41"/>
  <c r="S52" i="41"/>
  <c r="Q52" i="41"/>
  <c r="O52" i="41"/>
  <c r="M52" i="41"/>
  <c r="AF51" i="41"/>
  <c r="AB51" i="41"/>
  <c r="Z51" i="41"/>
  <c r="X51" i="41"/>
  <c r="V51" i="41"/>
  <c r="S51" i="41"/>
  <c r="Q51" i="41"/>
  <c r="O51" i="41"/>
  <c r="M51" i="41"/>
  <c r="AF50" i="41"/>
  <c r="AB50" i="41"/>
  <c r="Z50" i="41"/>
  <c r="X50" i="41"/>
  <c r="V50" i="41"/>
  <c r="S50" i="41"/>
  <c r="Q50" i="41"/>
  <c r="O50" i="41"/>
  <c r="M50" i="41"/>
  <c r="AF49" i="41"/>
  <c r="AB49" i="41"/>
  <c r="Z49" i="41"/>
  <c r="X49" i="41"/>
  <c r="V49" i="41"/>
  <c r="S49" i="41"/>
  <c r="Q49" i="41"/>
  <c r="O49" i="41"/>
  <c r="M49" i="41"/>
  <c r="AF48" i="41"/>
  <c r="AB48" i="41"/>
  <c r="Z48" i="41"/>
  <c r="V48" i="41"/>
  <c r="S48" i="41"/>
  <c r="Q48" i="41"/>
  <c r="O48" i="41"/>
  <c r="M48" i="41"/>
  <c r="AF46" i="41"/>
  <c r="AB46" i="41"/>
  <c r="Z46" i="41"/>
  <c r="X46" i="41"/>
  <c r="V46" i="41"/>
  <c r="S46" i="41"/>
  <c r="Q46" i="41"/>
  <c r="O46" i="41"/>
  <c r="M46" i="41"/>
  <c r="AF45" i="41"/>
  <c r="AB45" i="41"/>
  <c r="Z45" i="41"/>
  <c r="X45" i="41"/>
  <c r="V45" i="41"/>
  <c r="S45" i="41"/>
  <c r="Q45" i="41"/>
  <c r="O45" i="41"/>
  <c r="M45" i="41"/>
  <c r="AF44" i="41"/>
  <c r="AB44" i="41"/>
  <c r="Z44" i="41"/>
  <c r="V44" i="41"/>
  <c r="S44" i="41"/>
  <c r="Q44" i="41"/>
  <c r="O44" i="41"/>
  <c r="M44" i="41"/>
  <c r="AF43" i="41"/>
  <c r="AB43" i="41"/>
  <c r="Z43" i="41"/>
  <c r="X43" i="41"/>
  <c r="V43" i="41"/>
  <c r="S43" i="41"/>
  <c r="Q43" i="41"/>
  <c r="O43" i="41"/>
  <c r="M43" i="41"/>
  <c r="AF42" i="41"/>
  <c r="AB42" i="41"/>
  <c r="Z42" i="41"/>
  <c r="X42" i="41"/>
  <c r="V42" i="41"/>
  <c r="S42" i="41"/>
  <c r="Q42" i="41"/>
  <c r="O42" i="41"/>
  <c r="M42" i="41"/>
  <c r="AF41" i="41"/>
  <c r="AB41" i="41"/>
  <c r="Z41" i="41"/>
  <c r="X41" i="41"/>
  <c r="V41" i="41"/>
  <c r="S41" i="41"/>
  <c r="Q41" i="41"/>
  <c r="O41" i="41"/>
  <c r="M41" i="41"/>
  <c r="AF40" i="41"/>
  <c r="AB40" i="41"/>
  <c r="Z40" i="41"/>
  <c r="X40" i="41"/>
  <c r="V40" i="41"/>
  <c r="S40" i="41"/>
  <c r="Q40" i="41"/>
  <c r="O40" i="41"/>
  <c r="M40" i="41"/>
  <c r="AF39" i="41"/>
  <c r="AB39" i="41"/>
  <c r="Z39" i="41"/>
  <c r="V39" i="41"/>
  <c r="S39" i="41"/>
  <c r="Q39" i="41"/>
  <c r="O39" i="41"/>
  <c r="M39" i="41"/>
  <c r="AF38" i="41"/>
  <c r="AB38" i="41"/>
  <c r="Z38" i="41"/>
  <c r="X38" i="41"/>
  <c r="V38" i="41"/>
  <c r="S38" i="41"/>
  <c r="Q38" i="41"/>
  <c r="O38" i="41"/>
  <c r="M38" i="41"/>
  <c r="AF36" i="41"/>
  <c r="AB36" i="41"/>
  <c r="Z36" i="41"/>
  <c r="X36" i="41"/>
  <c r="V36" i="41"/>
  <c r="S36" i="41"/>
  <c r="Q36" i="41"/>
  <c r="O36" i="41"/>
  <c r="M36" i="41"/>
  <c r="AF35" i="41"/>
  <c r="AB35" i="41"/>
  <c r="Z35" i="41"/>
  <c r="V35" i="41"/>
  <c r="S35" i="41"/>
  <c r="Q35" i="41"/>
  <c r="O35" i="41"/>
  <c r="M35" i="41"/>
  <c r="AF34" i="41"/>
  <c r="AB34" i="41"/>
  <c r="Z34" i="41"/>
  <c r="X34" i="41"/>
  <c r="V34" i="41"/>
  <c r="S34" i="41"/>
  <c r="Q34" i="41"/>
  <c r="O34" i="41"/>
  <c r="M34" i="41"/>
  <c r="AF33" i="41"/>
  <c r="AB33" i="41"/>
  <c r="Z33" i="41"/>
  <c r="X33" i="41"/>
  <c r="V33" i="41"/>
  <c r="S33" i="41"/>
  <c r="Q33" i="41"/>
  <c r="O33" i="41"/>
  <c r="M33" i="41"/>
  <c r="AF32" i="41"/>
  <c r="AB32" i="41"/>
  <c r="Z32" i="41"/>
  <c r="X32" i="41"/>
  <c r="V32" i="41"/>
  <c r="S32" i="41"/>
  <c r="Q32" i="41"/>
  <c r="O32" i="41"/>
  <c r="M32" i="41"/>
  <c r="AF31" i="41"/>
  <c r="AB31" i="41"/>
  <c r="Z31" i="41"/>
  <c r="X31" i="41"/>
  <c r="V31" i="41"/>
  <c r="S31" i="41"/>
  <c r="Q31" i="41"/>
  <c r="O31" i="41"/>
  <c r="M31" i="41"/>
  <c r="AF30" i="41"/>
  <c r="AB30" i="41"/>
  <c r="Z30" i="41"/>
  <c r="V30" i="41"/>
  <c r="S30" i="41"/>
  <c r="Q30" i="41"/>
  <c r="O30" i="41"/>
  <c r="M30" i="41"/>
  <c r="AF29" i="41"/>
  <c r="AB29" i="41"/>
  <c r="Z29" i="41"/>
  <c r="X29" i="41"/>
  <c r="V29" i="41"/>
  <c r="S29" i="41"/>
  <c r="Q29" i="41"/>
  <c r="O29" i="41"/>
  <c r="M29" i="41"/>
  <c r="AF28" i="41"/>
  <c r="AB28" i="41"/>
  <c r="Z28" i="41"/>
  <c r="X28" i="41"/>
  <c r="V28" i="41"/>
  <c r="S28" i="41"/>
  <c r="Q28" i="41"/>
  <c r="O28" i="41"/>
  <c r="M28" i="41"/>
  <c r="AF27" i="41"/>
  <c r="AB27" i="41"/>
  <c r="Z27" i="41"/>
  <c r="X27" i="41"/>
  <c r="V27" i="41"/>
  <c r="S27" i="41"/>
  <c r="Q27" i="41"/>
  <c r="O27" i="41"/>
  <c r="M27" i="41"/>
  <c r="AF26" i="41"/>
  <c r="AB26" i="41"/>
  <c r="Z26" i="41"/>
  <c r="X26" i="41"/>
  <c r="V26" i="41"/>
  <c r="S26" i="41"/>
  <c r="Q26" i="41"/>
  <c r="O26" i="41"/>
  <c r="M26" i="41"/>
  <c r="AF25" i="41"/>
  <c r="AB25" i="41"/>
  <c r="Z25" i="41"/>
  <c r="V25" i="41"/>
  <c r="S25" i="41"/>
  <c r="Q25" i="41"/>
  <c r="O25" i="41"/>
  <c r="M25" i="41"/>
  <c r="AF24" i="41"/>
  <c r="AB24" i="41"/>
  <c r="Z24" i="41"/>
  <c r="X24" i="41"/>
  <c r="V24" i="41"/>
  <c r="S24" i="41"/>
  <c r="Q24" i="41"/>
  <c r="O24" i="41"/>
  <c r="M24" i="41"/>
  <c r="AF23" i="41"/>
  <c r="AB23" i="41"/>
  <c r="Z23" i="41"/>
  <c r="X23" i="41"/>
  <c r="V23" i="41"/>
  <c r="S23" i="41"/>
  <c r="Q23" i="41"/>
  <c r="O23" i="41"/>
  <c r="M23" i="41"/>
  <c r="AF21" i="41"/>
  <c r="AB21" i="41"/>
  <c r="Z21" i="41"/>
  <c r="V21" i="41"/>
  <c r="S21" i="41"/>
  <c r="Q21" i="41"/>
  <c r="O21" i="41"/>
  <c r="M21" i="41"/>
  <c r="AF20" i="41"/>
  <c r="AB20" i="41"/>
  <c r="Z20" i="41"/>
  <c r="X20" i="41"/>
  <c r="V20" i="41"/>
  <c r="S20" i="41"/>
  <c r="Q20" i="41"/>
  <c r="O20" i="41"/>
  <c r="M20" i="41"/>
  <c r="AF19" i="41"/>
  <c r="AB19" i="41"/>
  <c r="Z19" i="41"/>
  <c r="X19" i="41"/>
  <c r="V19" i="41"/>
  <c r="S19" i="41"/>
  <c r="Q19" i="41"/>
  <c r="O19" i="41"/>
  <c r="M19" i="41"/>
  <c r="AF18" i="41"/>
  <c r="AB18" i="41"/>
  <c r="Z18" i="41"/>
  <c r="X18" i="41"/>
  <c r="V18" i="41"/>
  <c r="S18" i="41"/>
  <c r="Q18" i="41"/>
  <c r="O18" i="41"/>
  <c r="M18" i="41"/>
  <c r="X104" i="41"/>
  <c r="D11" i="41"/>
  <c r="D10" i="41"/>
  <c r="D9" i="41"/>
  <c r="D8" i="41"/>
  <c r="D7" i="41"/>
  <c r="D6" i="41"/>
  <c r="D5" i="41"/>
  <c r="AB107" i="40"/>
  <c r="Z107" i="40"/>
  <c r="V107" i="40"/>
  <c r="S107" i="40"/>
  <c r="Q107" i="40"/>
  <c r="O107" i="40"/>
  <c r="M107" i="40"/>
  <c r="AB106" i="40"/>
  <c r="Z106" i="40"/>
  <c r="V106" i="40"/>
  <c r="S106" i="40"/>
  <c r="Q106" i="40"/>
  <c r="O106" i="40"/>
  <c r="M106" i="40"/>
  <c r="AB105" i="40"/>
  <c r="Z105" i="40"/>
  <c r="V105" i="40"/>
  <c r="S105" i="40"/>
  <c r="Q105" i="40"/>
  <c r="O105" i="40"/>
  <c r="M105" i="40"/>
  <c r="AB104" i="40"/>
  <c r="Z104" i="40"/>
  <c r="V104" i="40"/>
  <c r="S104" i="40"/>
  <c r="Q104" i="40"/>
  <c r="O104" i="40"/>
  <c r="M104" i="40"/>
  <c r="AB103" i="40"/>
  <c r="Z103" i="40"/>
  <c r="V103" i="40"/>
  <c r="S103" i="40"/>
  <c r="Q103" i="40"/>
  <c r="O103" i="40"/>
  <c r="M103" i="40"/>
  <c r="AB102" i="40"/>
  <c r="Z102" i="40"/>
  <c r="V102" i="40"/>
  <c r="S102" i="40"/>
  <c r="Q102" i="40"/>
  <c r="O102" i="40"/>
  <c r="M102" i="40"/>
  <c r="AB101" i="40"/>
  <c r="Z101" i="40"/>
  <c r="X101" i="40"/>
  <c r="V101" i="40"/>
  <c r="S101" i="40"/>
  <c r="Q101" i="40"/>
  <c r="O101" i="40"/>
  <c r="M101" i="40"/>
  <c r="AF99" i="40"/>
  <c r="AB99" i="40"/>
  <c r="Z99" i="40"/>
  <c r="V99" i="40"/>
  <c r="S99" i="40"/>
  <c r="Q99" i="40"/>
  <c r="O99" i="40"/>
  <c r="M99" i="40"/>
  <c r="AF98" i="40"/>
  <c r="AB98" i="40"/>
  <c r="Z98" i="40"/>
  <c r="V98" i="40"/>
  <c r="S98" i="40"/>
  <c r="Q98" i="40"/>
  <c r="O98" i="40"/>
  <c r="M98" i="40"/>
  <c r="AF97" i="40"/>
  <c r="AB97" i="40"/>
  <c r="Z97" i="40"/>
  <c r="V97" i="40"/>
  <c r="S97" i="40"/>
  <c r="Q97" i="40"/>
  <c r="O97" i="40"/>
  <c r="M97" i="40"/>
  <c r="AF96" i="40"/>
  <c r="AB96" i="40"/>
  <c r="Z96" i="40"/>
  <c r="V96" i="40"/>
  <c r="S96" i="40"/>
  <c r="Q96" i="40"/>
  <c r="O96" i="40"/>
  <c r="M96" i="40"/>
  <c r="AF95" i="40"/>
  <c r="AB95" i="40"/>
  <c r="Z95" i="40"/>
  <c r="V95" i="40"/>
  <c r="S95" i="40"/>
  <c r="Q95" i="40"/>
  <c r="O95" i="40"/>
  <c r="M95" i="40"/>
  <c r="AF94" i="40"/>
  <c r="AB94" i="40"/>
  <c r="Z94" i="40"/>
  <c r="V94" i="40"/>
  <c r="S94" i="40"/>
  <c r="Q94" i="40"/>
  <c r="O94" i="40"/>
  <c r="M94" i="40"/>
  <c r="AF92" i="40"/>
  <c r="AB92" i="40"/>
  <c r="Z92" i="40"/>
  <c r="V92" i="40"/>
  <c r="S92" i="40"/>
  <c r="Q92" i="40"/>
  <c r="O92" i="40"/>
  <c r="M92" i="40"/>
  <c r="AF91" i="40"/>
  <c r="AB91" i="40"/>
  <c r="Z91" i="40"/>
  <c r="V91" i="40"/>
  <c r="S91" i="40"/>
  <c r="Q91" i="40"/>
  <c r="O91" i="40"/>
  <c r="M91" i="40"/>
  <c r="AF90" i="40"/>
  <c r="AB90" i="40"/>
  <c r="Z90" i="40"/>
  <c r="V90" i="40"/>
  <c r="S90" i="40"/>
  <c r="Q90" i="40"/>
  <c r="O90" i="40"/>
  <c r="M90" i="40"/>
  <c r="AF89" i="40"/>
  <c r="AB89" i="40"/>
  <c r="Z89" i="40"/>
  <c r="V89" i="40"/>
  <c r="S89" i="40"/>
  <c r="Q89" i="40"/>
  <c r="O89" i="40"/>
  <c r="M89" i="40"/>
  <c r="AF88" i="40"/>
  <c r="AB88" i="40"/>
  <c r="Z88" i="40"/>
  <c r="V88" i="40"/>
  <c r="S88" i="40"/>
  <c r="Q88" i="40"/>
  <c r="O88" i="40"/>
  <c r="M88" i="40"/>
  <c r="AF87" i="40"/>
  <c r="AB87" i="40"/>
  <c r="Z87" i="40"/>
  <c r="V87" i="40"/>
  <c r="S87" i="40"/>
  <c r="Q87" i="40"/>
  <c r="O87" i="40"/>
  <c r="M87" i="40"/>
  <c r="AF86" i="40"/>
  <c r="AB86" i="40"/>
  <c r="Z86" i="40"/>
  <c r="V86" i="40"/>
  <c r="S86" i="40"/>
  <c r="Q86" i="40"/>
  <c r="O86" i="40"/>
  <c r="M86" i="40"/>
  <c r="AF85" i="40"/>
  <c r="AB85" i="40"/>
  <c r="Z85" i="40"/>
  <c r="V85" i="40"/>
  <c r="S85" i="40"/>
  <c r="Q85" i="40"/>
  <c r="O85" i="40"/>
  <c r="M85" i="40"/>
  <c r="AF84" i="40"/>
  <c r="AB84" i="40"/>
  <c r="Z84" i="40"/>
  <c r="V84" i="40"/>
  <c r="S84" i="40"/>
  <c r="Q84" i="40"/>
  <c r="O84" i="40"/>
  <c r="M84" i="40"/>
  <c r="AF83" i="40"/>
  <c r="AB83" i="40"/>
  <c r="Z83" i="40"/>
  <c r="V83" i="40"/>
  <c r="S83" i="40"/>
  <c r="Q83" i="40"/>
  <c r="O83" i="40"/>
  <c r="M83" i="40"/>
  <c r="AF82" i="40"/>
  <c r="AB82" i="40"/>
  <c r="Z82" i="40"/>
  <c r="V82" i="40"/>
  <c r="S82" i="40"/>
  <c r="Q82" i="40"/>
  <c r="O82" i="40"/>
  <c r="M82" i="40"/>
  <c r="AF81" i="40"/>
  <c r="AB81" i="40"/>
  <c r="Z81" i="40"/>
  <c r="V81" i="40"/>
  <c r="S81" i="40"/>
  <c r="Q81" i="40"/>
  <c r="O81" i="40"/>
  <c r="M81" i="40"/>
  <c r="AF80" i="40"/>
  <c r="AB80" i="40"/>
  <c r="Z80" i="40"/>
  <c r="V80" i="40"/>
  <c r="S80" i="40"/>
  <c r="Q80" i="40"/>
  <c r="O80" i="40"/>
  <c r="M80" i="40"/>
  <c r="AF79" i="40"/>
  <c r="AB79" i="40"/>
  <c r="Z79" i="40"/>
  <c r="V79" i="40"/>
  <c r="S79" i="40"/>
  <c r="Q79" i="40"/>
  <c r="O79" i="40"/>
  <c r="M79" i="40"/>
  <c r="AF78" i="40"/>
  <c r="AB78" i="40"/>
  <c r="Z78" i="40"/>
  <c r="V78" i="40"/>
  <c r="S78" i="40"/>
  <c r="Q78" i="40"/>
  <c r="O78" i="40"/>
  <c r="M78" i="40"/>
  <c r="AF76" i="40"/>
  <c r="AB76" i="40"/>
  <c r="Z76" i="40"/>
  <c r="V76" i="40"/>
  <c r="S76" i="40"/>
  <c r="Q76" i="40"/>
  <c r="O76" i="40"/>
  <c r="M76" i="40"/>
  <c r="AF75" i="40"/>
  <c r="AB75" i="40"/>
  <c r="Z75" i="40"/>
  <c r="V75" i="40"/>
  <c r="S75" i="40"/>
  <c r="Q75" i="40"/>
  <c r="O75" i="40"/>
  <c r="M75" i="40"/>
  <c r="AB74" i="40"/>
  <c r="Z74" i="40"/>
  <c r="V74" i="40"/>
  <c r="S74" i="40"/>
  <c r="Q74" i="40"/>
  <c r="O74" i="40"/>
  <c r="M74" i="40"/>
  <c r="AF73" i="40"/>
  <c r="AB73" i="40"/>
  <c r="Z73" i="40"/>
  <c r="V73" i="40"/>
  <c r="S73" i="40"/>
  <c r="Q73" i="40"/>
  <c r="O73" i="40"/>
  <c r="M73" i="40"/>
  <c r="AF72" i="40"/>
  <c r="AB72" i="40"/>
  <c r="Z72" i="40"/>
  <c r="V72" i="40"/>
  <c r="S72" i="40"/>
  <c r="Q72" i="40"/>
  <c r="O72" i="40"/>
  <c r="M72" i="40"/>
  <c r="AF70" i="40"/>
  <c r="AB70" i="40"/>
  <c r="Z70" i="40"/>
  <c r="X70" i="40"/>
  <c r="V70" i="40"/>
  <c r="S70" i="40"/>
  <c r="Q70" i="40"/>
  <c r="O70" i="40"/>
  <c r="M70" i="40"/>
  <c r="AF69" i="40"/>
  <c r="AB69" i="40"/>
  <c r="Z69" i="40"/>
  <c r="V69" i="40"/>
  <c r="S69" i="40"/>
  <c r="Q69" i="40"/>
  <c r="O69" i="40"/>
  <c r="M69" i="40"/>
  <c r="AF68" i="40"/>
  <c r="AB68" i="40"/>
  <c r="Z68" i="40"/>
  <c r="V68" i="40"/>
  <c r="S68" i="40"/>
  <c r="Q68" i="40"/>
  <c r="O68" i="40"/>
  <c r="M68" i="40"/>
  <c r="AF67" i="40"/>
  <c r="AB67" i="40"/>
  <c r="Z67" i="40"/>
  <c r="V67" i="40"/>
  <c r="S67" i="40"/>
  <c r="Q67" i="40"/>
  <c r="O67" i="40"/>
  <c r="M67" i="40"/>
  <c r="AF66" i="40"/>
  <c r="AB66" i="40"/>
  <c r="Z66" i="40"/>
  <c r="V66" i="40"/>
  <c r="S66" i="40"/>
  <c r="Q66" i="40"/>
  <c r="O66" i="40"/>
  <c r="M66" i="40"/>
  <c r="AF65" i="40"/>
  <c r="AB65" i="40"/>
  <c r="Z65" i="40"/>
  <c r="X65" i="40"/>
  <c r="V65" i="40"/>
  <c r="S65" i="40"/>
  <c r="Q65" i="40"/>
  <c r="O65" i="40"/>
  <c r="M65" i="40"/>
  <c r="AF64" i="40"/>
  <c r="AB64" i="40"/>
  <c r="Z64" i="40"/>
  <c r="V64" i="40"/>
  <c r="S64" i="40"/>
  <c r="Q64" i="40"/>
  <c r="O64" i="40"/>
  <c r="M64" i="40"/>
  <c r="AF63" i="40"/>
  <c r="AB63" i="40"/>
  <c r="Z63" i="40"/>
  <c r="V63" i="40"/>
  <c r="S63" i="40"/>
  <c r="Q63" i="40"/>
  <c r="O63" i="40"/>
  <c r="M63" i="40"/>
  <c r="AF62" i="40"/>
  <c r="AB62" i="40"/>
  <c r="Z62" i="40"/>
  <c r="V62" i="40"/>
  <c r="S62" i="40"/>
  <c r="Q62" i="40"/>
  <c r="O62" i="40"/>
  <c r="M62" i="40"/>
  <c r="AF61" i="40"/>
  <c r="AB61" i="40"/>
  <c r="Z61" i="40"/>
  <c r="V61" i="40"/>
  <c r="S61" i="40"/>
  <c r="Q61" i="40"/>
  <c r="O61" i="40"/>
  <c r="M61" i="40"/>
  <c r="AF60" i="40"/>
  <c r="AB60" i="40"/>
  <c r="Z60" i="40"/>
  <c r="X60" i="40"/>
  <c r="V60" i="40"/>
  <c r="S60" i="40"/>
  <c r="Q60" i="40"/>
  <c r="O60" i="40"/>
  <c r="M60" i="40"/>
  <c r="AF59" i="40"/>
  <c r="AB59" i="40"/>
  <c r="Z59" i="40"/>
  <c r="V59" i="40"/>
  <c r="S59" i="40"/>
  <c r="Q59" i="40"/>
  <c r="O59" i="40"/>
  <c r="M59" i="40"/>
  <c r="AF58" i="40"/>
  <c r="AB58" i="40"/>
  <c r="Z58" i="40"/>
  <c r="V58" i="40"/>
  <c r="S58" i="40"/>
  <c r="Q58" i="40"/>
  <c r="O58" i="40"/>
  <c r="M58" i="40"/>
  <c r="AF57" i="40"/>
  <c r="AB57" i="40"/>
  <c r="Z57" i="40"/>
  <c r="V57" i="40"/>
  <c r="S57" i="40"/>
  <c r="Q57" i="40"/>
  <c r="O57" i="40"/>
  <c r="M57" i="40"/>
  <c r="AF56" i="40"/>
  <c r="AB56" i="40"/>
  <c r="Z56" i="40"/>
  <c r="V56" i="40"/>
  <c r="S56" i="40"/>
  <c r="Q56" i="40"/>
  <c r="O56" i="40"/>
  <c r="M56" i="40"/>
  <c r="AF55" i="40"/>
  <c r="AB55" i="40"/>
  <c r="Z55" i="40"/>
  <c r="X55" i="40"/>
  <c r="V55" i="40"/>
  <c r="S55" i="40"/>
  <c r="Q55" i="40"/>
  <c r="O55" i="40"/>
  <c r="M55" i="40"/>
  <c r="AF54" i="40"/>
  <c r="AB54" i="40"/>
  <c r="Z54" i="40"/>
  <c r="V54" i="40"/>
  <c r="S54" i="40"/>
  <c r="Q54" i="40"/>
  <c r="O54" i="40"/>
  <c r="M54" i="40"/>
  <c r="AF53" i="40"/>
  <c r="AB53" i="40"/>
  <c r="Z53" i="40"/>
  <c r="V53" i="40"/>
  <c r="S53" i="40"/>
  <c r="Q53" i="40"/>
  <c r="O53" i="40"/>
  <c r="M53" i="40"/>
  <c r="AF52" i="40"/>
  <c r="AB52" i="40"/>
  <c r="Z52" i="40"/>
  <c r="V52" i="40"/>
  <c r="S52" i="40"/>
  <c r="Q52" i="40"/>
  <c r="O52" i="40"/>
  <c r="M52" i="40"/>
  <c r="AF51" i="40"/>
  <c r="AB51" i="40"/>
  <c r="Z51" i="40"/>
  <c r="V51" i="40"/>
  <c r="S51" i="40"/>
  <c r="Q51" i="40"/>
  <c r="O51" i="40"/>
  <c r="M51" i="40"/>
  <c r="AF50" i="40"/>
  <c r="AB50" i="40"/>
  <c r="Z50" i="40"/>
  <c r="X50" i="40"/>
  <c r="V50" i="40"/>
  <c r="S50" i="40"/>
  <c r="Q50" i="40"/>
  <c r="O50" i="40"/>
  <c r="M50" i="40"/>
  <c r="AF49" i="40"/>
  <c r="AB49" i="40"/>
  <c r="Z49" i="40"/>
  <c r="V49" i="40"/>
  <c r="S49" i="40"/>
  <c r="Q49" i="40"/>
  <c r="O49" i="40"/>
  <c r="M49" i="40"/>
  <c r="AF48" i="40"/>
  <c r="AB48" i="40"/>
  <c r="Z48" i="40"/>
  <c r="V48" i="40"/>
  <c r="S48" i="40"/>
  <c r="Q48" i="40"/>
  <c r="O48" i="40"/>
  <c r="M48" i="40"/>
  <c r="AF46" i="40"/>
  <c r="AB46" i="40"/>
  <c r="Z46" i="40"/>
  <c r="V46" i="40"/>
  <c r="S46" i="40"/>
  <c r="Q46" i="40"/>
  <c r="O46" i="40"/>
  <c r="M46" i="40"/>
  <c r="AF45" i="40"/>
  <c r="AB45" i="40"/>
  <c r="Z45" i="40"/>
  <c r="V45" i="40"/>
  <c r="S45" i="40"/>
  <c r="Q45" i="40"/>
  <c r="O45" i="40"/>
  <c r="M45" i="40"/>
  <c r="AF44" i="40"/>
  <c r="AB44" i="40"/>
  <c r="Z44" i="40"/>
  <c r="V44" i="40"/>
  <c r="S44" i="40"/>
  <c r="Q44" i="40"/>
  <c r="O44" i="40"/>
  <c r="M44" i="40"/>
  <c r="AF43" i="40"/>
  <c r="AB43" i="40"/>
  <c r="Z43" i="40"/>
  <c r="V43" i="40"/>
  <c r="S43" i="40"/>
  <c r="Q43" i="40"/>
  <c r="O43" i="40"/>
  <c r="M43" i="40"/>
  <c r="AF42" i="40"/>
  <c r="AB42" i="40"/>
  <c r="Z42" i="40"/>
  <c r="V42" i="40"/>
  <c r="S42" i="40"/>
  <c r="Q42" i="40"/>
  <c r="O42" i="40"/>
  <c r="M42" i="40"/>
  <c r="AF41" i="40"/>
  <c r="AB41" i="40"/>
  <c r="Z41" i="40"/>
  <c r="V41" i="40"/>
  <c r="S41" i="40"/>
  <c r="Q41" i="40"/>
  <c r="O41" i="40"/>
  <c r="M41" i="40"/>
  <c r="AF40" i="40"/>
  <c r="AB40" i="40"/>
  <c r="Z40" i="40"/>
  <c r="X40" i="40"/>
  <c r="V40" i="40"/>
  <c r="S40" i="40"/>
  <c r="Q40" i="40"/>
  <c r="O40" i="40"/>
  <c r="M40" i="40"/>
  <c r="AF39" i="40"/>
  <c r="AB39" i="40"/>
  <c r="Z39" i="40"/>
  <c r="V39" i="40"/>
  <c r="S39" i="40"/>
  <c r="Q39" i="40"/>
  <c r="O39" i="40"/>
  <c r="M39" i="40"/>
  <c r="AF38" i="40"/>
  <c r="AB38" i="40"/>
  <c r="Z38" i="40"/>
  <c r="V38" i="40"/>
  <c r="S38" i="40"/>
  <c r="Q38" i="40"/>
  <c r="O38" i="40"/>
  <c r="M38" i="40"/>
  <c r="AF36" i="40"/>
  <c r="AB36" i="40"/>
  <c r="Z36" i="40"/>
  <c r="X36" i="40"/>
  <c r="V36" i="40"/>
  <c r="S36" i="40"/>
  <c r="Q36" i="40"/>
  <c r="O36" i="40"/>
  <c r="M36" i="40"/>
  <c r="AF35" i="40"/>
  <c r="AB35" i="40"/>
  <c r="Z35" i="40"/>
  <c r="V35" i="40"/>
  <c r="S35" i="40"/>
  <c r="Q35" i="40"/>
  <c r="O35" i="40"/>
  <c r="M35" i="40"/>
  <c r="AF34" i="40"/>
  <c r="AB34" i="40"/>
  <c r="Z34" i="40"/>
  <c r="V34" i="40"/>
  <c r="S34" i="40"/>
  <c r="Q34" i="40"/>
  <c r="O34" i="40"/>
  <c r="M34" i="40"/>
  <c r="AF33" i="40"/>
  <c r="AB33" i="40"/>
  <c r="Z33" i="40"/>
  <c r="V33" i="40"/>
  <c r="S33" i="40"/>
  <c r="Q33" i="40"/>
  <c r="O33" i="40"/>
  <c r="M33" i="40"/>
  <c r="AF32" i="40"/>
  <c r="AB32" i="40"/>
  <c r="Z32" i="40"/>
  <c r="X32" i="40"/>
  <c r="V32" i="40"/>
  <c r="S32" i="40"/>
  <c r="Q32" i="40"/>
  <c r="O32" i="40"/>
  <c r="M32" i="40"/>
  <c r="AF31" i="40"/>
  <c r="AB31" i="40"/>
  <c r="Z31" i="40"/>
  <c r="X31" i="40"/>
  <c r="V31" i="40"/>
  <c r="S31" i="40"/>
  <c r="Q31" i="40"/>
  <c r="O31" i="40"/>
  <c r="M31" i="40"/>
  <c r="AF30" i="40"/>
  <c r="AB30" i="40"/>
  <c r="Z30" i="40"/>
  <c r="V30" i="40"/>
  <c r="S30" i="40"/>
  <c r="Q30" i="40"/>
  <c r="O30" i="40"/>
  <c r="M30" i="40"/>
  <c r="AF29" i="40"/>
  <c r="AB29" i="40"/>
  <c r="Z29" i="40"/>
  <c r="V29" i="40"/>
  <c r="S29" i="40"/>
  <c r="Q29" i="40"/>
  <c r="O29" i="40"/>
  <c r="M29" i="40"/>
  <c r="AF28" i="40"/>
  <c r="AB28" i="40"/>
  <c r="Z28" i="40"/>
  <c r="V28" i="40"/>
  <c r="S28" i="40"/>
  <c r="Q28" i="40"/>
  <c r="O28" i="40"/>
  <c r="M28" i="40"/>
  <c r="AF27" i="40"/>
  <c r="AB27" i="40"/>
  <c r="Z27" i="40"/>
  <c r="X27" i="40"/>
  <c r="V27" i="40"/>
  <c r="S27" i="40"/>
  <c r="Q27" i="40"/>
  <c r="O27" i="40"/>
  <c r="M27" i="40"/>
  <c r="AF26" i="40"/>
  <c r="AB26" i="40"/>
  <c r="Z26" i="40"/>
  <c r="X26" i="40"/>
  <c r="V26" i="40"/>
  <c r="S26" i="40"/>
  <c r="Q26" i="40"/>
  <c r="O26" i="40"/>
  <c r="M26" i="40"/>
  <c r="AF25" i="40"/>
  <c r="AB25" i="40"/>
  <c r="Z25" i="40"/>
  <c r="V25" i="40"/>
  <c r="S25" i="40"/>
  <c r="Q25" i="40"/>
  <c r="O25" i="40"/>
  <c r="M25" i="40"/>
  <c r="AF24" i="40"/>
  <c r="AB24" i="40"/>
  <c r="Z24" i="40"/>
  <c r="V24" i="40"/>
  <c r="S24" i="40"/>
  <c r="Q24" i="40"/>
  <c r="O24" i="40"/>
  <c r="M24" i="40"/>
  <c r="AF23" i="40"/>
  <c r="AB23" i="40"/>
  <c r="Z23" i="40"/>
  <c r="V23" i="40"/>
  <c r="S23" i="40"/>
  <c r="Q23" i="40"/>
  <c r="O23" i="40"/>
  <c r="M23" i="40"/>
  <c r="AF21" i="40"/>
  <c r="AB21" i="40"/>
  <c r="Z21" i="40"/>
  <c r="V21" i="40"/>
  <c r="S21" i="40"/>
  <c r="Q21" i="40"/>
  <c r="O21" i="40"/>
  <c r="M21" i="40"/>
  <c r="AF20" i="40"/>
  <c r="AB20" i="40"/>
  <c r="Z20" i="40"/>
  <c r="X20" i="40"/>
  <c r="V20" i="40"/>
  <c r="S20" i="40"/>
  <c r="Q20" i="40"/>
  <c r="O20" i="40"/>
  <c r="M20" i="40"/>
  <c r="AF19" i="40"/>
  <c r="AB19" i="40"/>
  <c r="Z19" i="40"/>
  <c r="V19" i="40"/>
  <c r="S19" i="40"/>
  <c r="Q19" i="40"/>
  <c r="O19" i="40"/>
  <c r="M19" i="40"/>
  <c r="AF18" i="40"/>
  <c r="AB18" i="40"/>
  <c r="Z18" i="40"/>
  <c r="V18" i="40"/>
  <c r="S18" i="40"/>
  <c r="Q18" i="40"/>
  <c r="O18" i="40"/>
  <c r="M18" i="40"/>
  <c r="X104" i="40"/>
  <c r="D11" i="40"/>
  <c r="D10" i="40"/>
  <c r="D9" i="40"/>
  <c r="D8" i="40"/>
  <c r="D7" i="40"/>
  <c r="D6" i="40"/>
  <c r="D5" i="40"/>
  <c r="AB107" i="39"/>
  <c r="Z107" i="39"/>
  <c r="V107" i="39"/>
  <c r="S107" i="39"/>
  <c r="Q107" i="39"/>
  <c r="O107" i="39"/>
  <c r="M107" i="39"/>
  <c r="AB106" i="39"/>
  <c r="Z106" i="39"/>
  <c r="V106" i="39"/>
  <c r="S106" i="39"/>
  <c r="Q106" i="39"/>
  <c r="O106" i="39"/>
  <c r="M106" i="39"/>
  <c r="AB105" i="39"/>
  <c r="Z105" i="39"/>
  <c r="V105" i="39"/>
  <c r="S105" i="39"/>
  <c r="Q105" i="39"/>
  <c r="O105" i="39"/>
  <c r="M105" i="39"/>
  <c r="AB104" i="39"/>
  <c r="Z104" i="39"/>
  <c r="V104" i="39"/>
  <c r="S104" i="39"/>
  <c r="Q104" i="39"/>
  <c r="O104" i="39"/>
  <c r="M104" i="39"/>
  <c r="AB103" i="39"/>
  <c r="Z103" i="39"/>
  <c r="V103" i="39"/>
  <c r="S103" i="39"/>
  <c r="Q103" i="39"/>
  <c r="O103" i="39"/>
  <c r="M103" i="39"/>
  <c r="AB102" i="39"/>
  <c r="Z102" i="39"/>
  <c r="V102" i="39"/>
  <c r="S102" i="39"/>
  <c r="Q102" i="39"/>
  <c r="O102" i="39"/>
  <c r="M102" i="39"/>
  <c r="AB101" i="39"/>
  <c r="Z101" i="39"/>
  <c r="X101" i="39"/>
  <c r="V101" i="39"/>
  <c r="S101" i="39"/>
  <c r="Q101" i="39"/>
  <c r="O101" i="39"/>
  <c r="M101" i="39"/>
  <c r="AF99" i="39"/>
  <c r="AB99" i="39"/>
  <c r="Z99" i="39"/>
  <c r="V99" i="39"/>
  <c r="S99" i="39"/>
  <c r="Q99" i="39"/>
  <c r="O99" i="39"/>
  <c r="M99" i="39"/>
  <c r="AF98" i="39"/>
  <c r="AB98" i="39"/>
  <c r="Z98" i="39"/>
  <c r="V98" i="39"/>
  <c r="S98" i="39"/>
  <c r="Q98" i="39"/>
  <c r="O98" i="39"/>
  <c r="M98" i="39"/>
  <c r="AF97" i="39"/>
  <c r="AB97" i="39"/>
  <c r="Z97" i="39"/>
  <c r="V97" i="39"/>
  <c r="S97" i="39"/>
  <c r="Q97" i="39"/>
  <c r="O97" i="39"/>
  <c r="M97" i="39"/>
  <c r="AF96" i="39"/>
  <c r="AB96" i="39"/>
  <c r="Z96" i="39"/>
  <c r="V96" i="39"/>
  <c r="S96" i="39"/>
  <c r="Q96" i="39"/>
  <c r="O96" i="39"/>
  <c r="M96" i="39"/>
  <c r="AF95" i="39"/>
  <c r="AB95" i="39"/>
  <c r="Z95" i="39"/>
  <c r="V95" i="39"/>
  <c r="S95" i="39"/>
  <c r="Q95" i="39"/>
  <c r="O95" i="39"/>
  <c r="M95" i="39"/>
  <c r="AF94" i="39"/>
  <c r="AB94" i="39"/>
  <c r="Z94" i="39"/>
  <c r="V94" i="39"/>
  <c r="S94" i="39"/>
  <c r="Q94" i="39"/>
  <c r="O94" i="39"/>
  <c r="M94" i="39"/>
  <c r="AF92" i="39"/>
  <c r="AB92" i="39"/>
  <c r="Z92" i="39"/>
  <c r="V92" i="39"/>
  <c r="S92" i="39"/>
  <c r="Q92" i="39"/>
  <c r="O92" i="39"/>
  <c r="M92" i="39"/>
  <c r="AF91" i="39"/>
  <c r="AB91" i="39"/>
  <c r="Z91" i="39"/>
  <c r="V91" i="39"/>
  <c r="S91" i="39"/>
  <c r="Q91" i="39"/>
  <c r="O91" i="39"/>
  <c r="M91" i="39"/>
  <c r="AF90" i="39"/>
  <c r="AB90" i="39"/>
  <c r="Z90" i="39"/>
  <c r="V90" i="39"/>
  <c r="S90" i="39"/>
  <c r="Q90" i="39"/>
  <c r="O90" i="39"/>
  <c r="M90" i="39"/>
  <c r="AF89" i="39"/>
  <c r="AB89" i="39"/>
  <c r="Z89" i="39"/>
  <c r="V89" i="39"/>
  <c r="S89" i="39"/>
  <c r="Q89" i="39"/>
  <c r="O89" i="39"/>
  <c r="M89" i="39"/>
  <c r="AF88" i="39"/>
  <c r="AB88" i="39"/>
  <c r="Z88" i="39"/>
  <c r="V88" i="39"/>
  <c r="S88" i="39"/>
  <c r="Q88" i="39"/>
  <c r="O88" i="39"/>
  <c r="M88" i="39"/>
  <c r="AF87" i="39"/>
  <c r="AB87" i="39"/>
  <c r="Z87" i="39"/>
  <c r="V87" i="39"/>
  <c r="S87" i="39"/>
  <c r="Q87" i="39"/>
  <c r="O87" i="39"/>
  <c r="M87" i="39"/>
  <c r="AF86" i="39"/>
  <c r="AB86" i="39"/>
  <c r="Z86" i="39"/>
  <c r="V86" i="39"/>
  <c r="S86" i="39"/>
  <c r="Q86" i="39"/>
  <c r="O86" i="39"/>
  <c r="M86" i="39"/>
  <c r="AF85" i="39"/>
  <c r="AB85" i="39"/>
  <c r="Z85" i="39"/>
  <c r="V85" i="39"/>
  <c r="S85" i="39"/>
  <c r="Q85" i="39"/>
  <c r="O85" i="39"/>
  <c r="M85" i="39"/>
  <c r="AF84" i="39"/>
  <c r="AB84" i="39"/>
  <c r="Z84" i="39"/>
  <c r="V84" i="39"/>
  <c r="S84" i="39"/>
  <c r="Q84" i="39"/>
  <c r="O84" i="39"/>
  <c r="M84" i="39"/>
  <c r="AF83" i="39"/>
  <c r="AB83" i="39"/>
  <c r="Z83" i="39"/>
  <c r="V83" i="39"/>
  <c r="S83" i="39"/>
  <c r="Q83" i="39"/>
  <c r="O83" i="39"/>
  <c r="M83" i="39"/>
  <c r="AF82" i="39"/>
  <c r="AB82" i="39"/>
  <c r="Z82" i="39"/>
  <c r="V82" i="39"/>
  <c r="S82" i="39"/>
  <c r="Q82" i="39"/>
  <c r="O82" i="39"/>
  <c r="M82" i="39"/>
  <c r="AF81" i="39"/>
  <c r="AB81" i="39"/>
  <c r="Z81" i="39"/>
  <c r="V81" i="39"/>
  <c r="S81" i="39"/>
  <c r="Q81" i="39"/>
  <c r="O81" i="39"/>
  <c r="M81" i="39"/>
  <c r="AF80" i="39"/>
  <c r="AB80" i="39"/>
  <c r="Z80" i="39"/>
  <c r="V80" i="39"/>
  <c r="S80" i="39"/>
  <c r="Q80" i="39"/>
  <c r="O80" i="39"/>
  <c r="M80" i="39"/>
  <c r="AF79" i="39"/>
  <c r="AB79" i="39"/>
  <c r="Z79" i="39"/>
  <c r="V79" i="39"/>
  <c r="S79" i="39"/>
  <c r="Q79" i="39"/>
  <c r="O79" i="39"/>
  <c r="M79" i="39"/>
  <c r="AF78" i="39"/>
  <c r="AB78" i="39"/>
  <c r="Z78" i="39"/>
  <c r="V78" i="39"/>
  <c r="S78" i="39"/>
  <c r="Q78" i="39"/>
  <c r="O78" i="39"/>
  <c r="M78" i="39"/>
  <c r="AF76" i="39"/>
  <c r="AB76" i="39"/>
  <c r="Z76" i="39"/>
  <c r="V76" i="39"/>
  <c r="S76" i="39"/>
  <c r="Q76" i="39"/>
  <c r="O76" i="39"/>
  <c r="M76" i="39"/>
  <c r="AF75" i="39"/>
  <c r="AB75" i="39"/>
  <c r="Z75" i="39"/>
  <c r="V75" i="39"/>
  <c r="S75" i="39"/>
  <c r="Q75" i="39"/>
  <c r="O75" i="39"/>
  <c r="M75" i="39"/>
  <c r="AB74" i="39"/>
  <c r="Z74" i="39"/>
  <c r="X74" i="39"/>
  <c r="V74" i="39"/>
  <c r="S74" i="39"/>
  <c r="Q74" i="39"/>
  <c r="O74" i="39"/>
  <c r="M74" i="39"/>
  <c r="AF73" i="39"/>
  <c r="AB73" i="39"/>
  <c r="Z73" i="39"/>
  <c r="X73" i="39"/>
  <c r="V73" i="39"/>
  <c r="S73" i="39"/>
  <c r="Q73" i="39"/>
  <c r="O73" i="39"/>
  <c r="M73" i="39"/>
  <c r="AF72" i="39"/>
  <c r="AB72" i="39"/>
  <c r="Z72" i="39"/>
  <c r="V72" i="39"/>
  <c r="S72" i="39"/>
  <c r="Q72" i="39"/>
  <c r="O72" i="39"/>
  <c r="M72" i="39"/>
  <c r="AF70" i="39"/>
  <c r="AB70" i="39"/>
  <c r="Z70" i="39"/>
  <c r="X70" i="39"/>
  <c r="V70" i="39"/>
  <c r="S70" i="39"/>
  <c r="Q70" i="39"/>
  <c r="O70" i="39"/>
  <c r="M70" i="39"/>
  <c r="AF69" i="39"/>
  <c r="AB69" i="39"/>
  <c r="Z69" i="39"/>
  <c r="X69" i="39"/>
  <c r="V69" i="39"/>
  <c r="S69" i="39"/>
  <c r="Q69" i="39"/>
  <c r="O69" i="39"/>
  <c r="M69" i="39"/>
  <c r="AF68" i="39"/>
  <c r="AB68" i="39"/>
  <c r="Z68" i="39"/>
  <c r="V68" i="39"/>
  <c r="S68" i="39"/>
  <c r="Q68" i="39"/>
  <c r="O68" i="39"/>
  <c r="M68" i="39"/>
  <c r="AF67" i="39"/>
  <c r="AB67" i="39"/>
  <c r="Z67" i="39"/>
  <c r="X67" i="39"/>
  <c r="V67" i="39"/>
  <c r="S67" i="39"/>
  <c r="Q67" i="39"/>
  <c r="O67" i="39"/>
  <c r="M67" i="39"/>
  <c r="AF66" i="39"/>
  <c r="AB66" i="39"/>
  <c r="Z66" i="39"/>
  <c r="X66" i="39"/>
  <c r="V66" i="39"/>
  <c r="S66" i="39"/>
  <c r="Q66" i="39"/>
  <c r="O66" i="39"/>
  <c r="M66" i="39"/>
  <c r="AF65" i="39"/>
  <c r="AB65" i="39"/>
  <c r="Z65" i="39"/>
  <c r="X65" i="39"/>
  <c r="V65" i="39"/>
  <c r="S65" i="39"/>
  <c r="Q65" i="39"/>
  <c r="O65" i="39"/>
  <c r="M65" i="39"/>
  <c r="AF64" i="39"/>
  <c r="AB64" i="39"/>
  <c r="Z64" i="39"/>
  <c r="X64" i="39"/>
  <c r="V64" i="39"/>
  <c r="S64" i="39"/>
  <c r="Q64" i="39"/>
  <c r="O64" i="39"/>
  <c r="M64" i="39"/>
  <c r="AF63" i="39"/>
  <c r="AB63" i="39"/>
  <c r="Z63" i="39"/>
  <c r="V63" i="39"/>
  <c r="S63" i="39"/>
  <c r="Q63" i="39"/>
  <c r="O63" i="39"/>
  <c r="M63" i="39"/>
  <c r="AF62" i="39"/>
  <c r="AB62" i="39"/>
  <c r="Z62" i="39"/>
  <c r="X62" i="39"/>
  <c r="V62" i="39"/>
  <c r="S62" i="39"/>
  <c r="Q62" i="39"/>
  <c r="O62" i="39"/>
  <c r="M62" i="39"/>
  <c r="AF61" i="39"/>
  <c r="AB61" i="39"/>
  <c r="Z61" i="39"/>
  <c r="X61" i="39"/>
  <c r="V61" i="39"/>
  <c r="S61" i="39"/>
  <c r="Q61" i="39"/>
  <c r="O61" i="39"/>
  <c r="M61" i="39"/>
  <c r="AF60" i="39"/>
  <c r="AB60" i="39"/>
  <c r="Z60" i="39"/>
  <c r="X60" i="39"/>
  <c r="V60" i="39"/>
  <c r="S60" i="39"/>
  <c r="Q60" i="39"/>
  <c r="O60" i="39"/>
  <c r="M60" i="39"/>
  <c r="AF59" i="39"/>
  <c r="AB59" i="39"/>
  <c r="Z59" i="39"/>
  <c r="X59" i="39"/>
  <c r="V59" i="39"/>
  <c r="S59" i="39"/>
  <c r="Q59" i="39"/>
  <c r="O59" i="39"/>
  <c r="M59" i="39"/>
  <c r="AF58" i="39"/>
  <c r="AB58" i="39"/>
  <c r="Z58" i="39"/>
  <c r="V58" i="39"/>
  <c r="S58" i="39"/>
  <c r="Q58" i="39"/>
  <c r="O58" i="39"/>
  <c r="M58" i="39"/>
  <c r="AF57" i="39"/>
  <c r="AB57" i="39"/>
  <c r="Z57" i="39"/>
  <c r="X57" i="39"/>
  <c r="V57" i="39"/>
  <c r="S57" i="39"/>
  <c r="Q57" i="39"/>
  <c r="O57" i="39"/>
  <c r="M57" i="39"/>
  <c r="AF56" i="39"/>
  <c r="AB56" i="39"/>
  <c r="Z56" i="39"/>
  <c r="X56" i="39"/>
  <c r="V56" i="39"/>
  <c r="S56" i="39"/>
  <c r="Q56" i="39"/>
  <c r="O56" i="39"/>
  <c r="M56" i="39"/>
  <c r="AF55" i="39"/>
  <c r="AB55" i="39"/>
  <c r="Z55" i="39"/>
  <c r="X55" i="39"/>
  <c r="V55" i="39"/>
  <c r="S55" i="39"/>
  <c r="Q55" i="39"/>
  <c r="O55" i="39"/>
  <c r="M55" i="39"/>
  <c r="AF54" i="39"/>
  <c r="AB54" i="39"/>
  <c r="Z54" i="39"/>
  <c r="X54" i="39"/>
  <c r="V54" i="39"/>
  <c r="S54" i="39"/>
  <c r="Q54" i="39"/>
  <c r="O54" i="39"/>
  <c r="M54" i="39"/>
  <c r="AF53" i="39"/>
  <c r="AB53" i="39"/>
  <c r="Z53" i="39"/>
  <c r="V53" i="39"/>
  <c r="S53" i="39"/>
  <c r="Q53" i="39"/>
  <c r="O53" i="39"/>
  <c r="M53" i="39"/>
  <c r="AF52" i="39"/>
  <c r="AB52" i="39"/>
  <c r="Z52" i="39"/>
  <c r="X52" i="39"/>
  <c r="V52" i="39"/>
  <c r="S52" i="39"/>
  <c r="Q52" i="39"/>
  <c r="O52" i="39"/>
  <c r="M52" i="39"/>
  <c r="AF51" i="39"/>
  <c r="AB51" i="39"/>
  <c r="Z51" i="39"/>
  <c r="X51" i="39"/>
  <c r="V51" i="39"/>
  <c r="S51" i="39"/>
  <c r="Q51" i="39"/>
  <c r="O51" i="39"/>
  <c r="M51" i="39"/>
  <c r="AF50" i="39"/>
  <c r="AB50" i="39"/>
  <c r="Z50" i="39"/>
  <c r="X50" i="39"/>
  <c r="V50" i="39"/>
  <c r="S50" i="39"/>
  <c r="Q50" i="39"/>
  <c r="O50" i="39"/>
  <c r="M50" i="39"/>
  <c r="AF49" i="39"/>
  <c r="AB49" i="39"/>
  <c r="Z49" i="39"/>
  <c r="X49" i="39"/>
  <c r="V49" i="39"/>
  <c r="S49" i="39"/>
  <c r="Q49" i="39"/>
  <c r="O49" i="39"/>
  <c r="M49" i="39"/>
  <c r="AF48" i="39"/>
  <c r="AB48" i="39"/>
  <c r="Z48" i="39"/>
  <c r="V48" i="39"/>
  <c r="S48" i="39"/>
  <c r="Q48" i="39"/>
  <c r="O48" i="39"/>
  <c r="M48" i="39"/>
  <c r="AF46" i="39"/>
  <c r="AB46" i="39"/>
  <c r="Z46" i="39"/>
  <c r="X46" i="39"/>
  <c r="V46" i="39"/>
  <c r="S46" i="39"/>
  <c r="Q46" i="39"/>
  <c r="O46" i="39"/>
  <c r="M46" i="39"/>
  <c r="AF45" i="39"/>
  <c r="AB45" i="39"/>
  <c r="Z45" i="39"/>
  <c r="X45" i="39"/>
  <c r="V45" i="39"/>
  <c r="S45" i="39"/>
  <c r="Q45" i="39"/>
  <c r="O45" i="39"/>
  <c r="M45" i="39"/>
  <c r="AF44" i="39"/>
  <c r="AB44" i="39"/>
  <c r="Z44" i="39"/>
  <c r="V44" i="39"/>
  <c r="S44" i="39"/>
  <c r="Q44" i="39"/>
  <c r="O44" i="39"/>
  <c r="M44" i="39"/>
  <c r="AF43" i="39"/>
  <c r="AB43" i="39"/>
  <c r="Z43" i="39"/>
  <c r="X43" i="39"/>
  <c r="V43" i="39"/>
  <c r="S43" i="39"/>
  <c r="Q43" i="39"/>
  <c r="O43" i="39"/>
  <c r="M43" i="39"/>
  <c r="AF42" i="39"/>
  <c r="AB42" i="39"/>
  <c r="Z42" i="39"/>
  <c r="X42" i="39"/>
  <c r="V42" i="39"/>
  <c r="S42" i="39"/>
  <c r="Q42" i="39"/>
  <c r="O42" i="39"/>
  <c r="M42" i="39"/>
  <c r="AF41" i="39"/>
  <c r="AB41" i="39"/>
  <c r="Z41" i="39"/>
  <c r="X41" i="39"/>
  <c r="V41" i="39"/>
  <c r="S41" i="39"/>
  <c r="Q41" i="39"/>
  <c r="O41" i="39"/>
  <c r="M41" i="39"/>
  <c r="AF40" i="39"/>
  <c r="AB40" i="39"/>
  <c r="Z40" i="39"/>
  <c r="X40" i="39"/>
  <c r="V40" i="39"/>
  <c r="S40" i="39"/>
  <c r="Q40" i="39"/>
  <c r="O40" i="39"/>
  <c r="M40" i="39"/>
  <c r="AF39" i="39"/>
  <c r="AB39" i="39"/>
  <c r="Z39" i="39"/>
  <c r="V39" i="39"/>
  <c r="S39" i="39"/>
  <c r="Q39" i="39"/>
  <c r="O39" i="39"/>
  <c r="M39" i="39"/>
  <c r="AF38" i="39"/>
  <c r="AB38" i="39"/>
  <c r="Z38" i="39"/>
  <c r="X38" i="39"/>
  <c r="V38" i="39"/>
  <c r="S38" i="39"/>
  <c r="Q38" i="39"/>
  <c r="O38" i="39"/>
  <c r="M38" i="39"/>
  <c r="AF36" i="39"/>
  <c r="AB36" i="39"/>
  <c r="Z36" i="39"/>
  <c r="X36" i="39"/>
  <c r="V36" i="39"/>
  <c r="S36" i="39"/>
  <c r="Q36" i="39"/>
  <c r="O36" i="39"/>
  <c r="M36" i="39"/>
  <c r="AF35" i="39"/>
  <c r="AB35" i="39"/>
  <c r="Z35" i="39"/>
  <c r="V35" i="39"/>
  <c r="S35" i="39"/>
  <c r="Q35" i="39"/>
  <c r="O35" i="39"/>
  <c r="M35" i="39"/>
  <c r="AF34" i="39"/>
  <c r="AB34" i="39"/>
  <c r="Z34" i="39"/>
  <c r="X34" i="39"/>
  <c r="V34" i="39"/>
  <c r="S34" i="39"/>
  <c r="Q34" i="39"/>
  <c r="O34" i="39"/>
  <c r="M34" i="39"/>
  <c r="AF33" i="39"/>
  <c r="AB33" i="39"/>
  <c r="Z33" i="39"/>
  <c r="X33" i="39"/>
  <c r="V33" i="39"/>
  <c r="S33" i="39"/>
  <c r="Q33" i="39"/>
  <c r="O33" i="39"/>
  <c r="M33" i="39"/>
  <c r="AF32" i="39"/>
  <c r="AB32" i="39"/>
  <c r="Z32" i="39"/>
  <c r="X32" i="39"/>
  <c r="V32" i="39"/>
  <c r="S32" i="39"/>
  <c r="Q32" i="39"/>
  <c r="O32" i="39"/>
  <c r="M32" i="39"/>
  <c r="AF31" i="39"/>
  <c r="AB31" i="39"/>
  <c r="Z31" i="39"/>
  <c r="X31" i="39"/>
  <c r="V31" i="39"/>
  <c r="S31" i="39"/>
  <c r="Q31" i="39"/>
  <c r="O31" i="39"/>
  <c r="M31" i="39"/>
  <c r="AF30" i="39"/>
  <c r="AB30" i="39"/>
  <c r="Z30" i="39"/>
  <c r="V30" i="39"/>
  <c r="S30" i="39"/>
  <c r="Q30" i="39"/>
  <c r="O30" i="39"/>
  <c r="M30" i="39"/>
  <c r="AF29" i="39"/>
  <c r="AB29" i="39"/>
  <c r="Z29" i="39"/>
  <c r="X29" i="39"/>
  <c r="V29" i="39"/>
  <c r="S29" i="39"/>
  <c r="Q29" i="39"/>
  <c r="O29" i="39"/>
  <c r="M29" i="39"/>
  <c r="AF28" i="39"/>
  <c r="AB28" i="39"/>
  <c r="Z28" i="39"/>
  <c r="X28" i="39"/>
  <c r="V28" i="39"/>
  <c r="S28" i="39"/>
  <c r="Q28" i="39"/>
  <c r="O28" i="39"/>
  <c r="M28" i="39"/>
  <c r="AF27" i="39"/>
  <c r="AB27" i="39"/>
  <c r="Z27" i="39"/>
  <c r="X27" i="39"/>
  <c r="V27" i="39"/>
  <c r="S27" i="39"/>
  <c r="Q27" i="39"/>
  <c r="O27" i="39"/>
  <c r="M27" i="39"/>
  <c r="AF26" i="39"/>
  <c r="AB26" i="39"/>
  <c r="Z26" i="39"/>
  <c r="X26" i="39"/>
  <c r="V26" i="39"/>
  <c r="S26" i="39"/>
  <c r="Q26" i="39"/>
  <c r="O26" i="39"/>
  <c r="M26" i="39"/>
  <c r="AF25" i="39"/>
  <c r="AB25" i="39"/>
  <c r="Z25" i="39"/>
  <c r="V25" i="39"/>
  <c r="S25" i="39"/>
  <c r="Q25" i="39"/>
  <c r="O25" i="39"/>
  <c r="M25" i="39"/>
  <c r="AF24" i="39"/>
  <c r="AB24" i="39"/>
  <c r="Z24" i="39"/>
  <c r="X24" i="39"/>
  <c r="V24" i="39"/>
  <c r="S24" i="39"/>
  <c r="Q24" i="39"/>
  <c r="O24" i="39"/>
  <c r="M24" i="39"/>
  <c r="AF23" i="39"/>
  <c r="AB23" i="39"/>
  <c r="Z23" i="39"/>
  <c r="X23" i="39"/>
  <c r="V23" i="39"/>
  <c r="S23" i="39"/>
  <c r="Q23" i="39"/>
  <c r="O23" i="39"/>
  <c r="M23" i="39"/>
  <c r="AF21" i="39"/>
  <c r="AB21" i="39"/>
  <c r="Z21" i="39"/>
  <c r="V21" i="39"/>
  <c r="S21" i="39"/>
  <c r="Q21" i="39"/>
  <c r="O21" i="39"/>
  <c r="M21" i="39"/>
  <c r="AF20" i="39"/>
  <c r="AB20" i="39"/>
  <c r="Z20" i="39"/>
  <c r="X20" i="39"/>
  <c r="V20" i="39"/>
  <c r="S20" i="39"/>
  <c r="Q20" i="39"/>
  <c r="O20" i="39"/>
  <c r="M20" i="39"/>
  <c r="AF19" i="39"/>
  <c r="AB19" i="39"/>
  <c r="Z19" i="39"/>
  <c r="X19" i="39"/>
  <c r="V19" i="39"/>
  <c r="S19" i="39"/>
  <c r="Q19" i="39"/>
  <c r="O19" i="39"/>
  <c r="M19" i="39"/>
  <c r="AF18" i="39"/>
  <c r="AB18" i="39"/>
  <c r="Z18" i="39"/>
  <c r="X18" i="39"/>
  <c r="V18" i="39"/>
  <c r="S18" i="39"/>
  <c r="Q18" i="39"/>
  <c r="O18" i="39"/>
  <c r="M18" i="39"/>
  <c r="X104" i="39"/>
  <c r="D11" i="39"/>
  <c r="D10" i="39"/>
  <c r="D9" i="39"/>
  <c r="D8" i="39"/>
  <c r="D7" i="39"/>
  <c r="D6" i="39"/>
  <c r="D5" i="39"/>
  <c r="AB107" i="38"/>
  <c r="Z107" i="38"/>
  <c r="V107" i="38"/>
  <c r="S107" i="38"/>
  <c r="Q107" i="38"/>
  <c r="O107" i="38"/>
  <c r="M107" i="38"/>
  <c r="AB106" i="38"/>
  <c r="Z106" i="38"/>
  <c r="V106" i="38"/>
  <c r="S106" i="38"/>
  <c r="Q106" i="38"/>
  <c r="O106" i="38"/>
  <c r="M106" i="38"/>
  <c r="AB105" i="38"/>
  <c r="Z105" i="38"/>
  <c r="V105" i="38"/>
  <c r="S105" i="38"/>
  <c r="Q105" i="38"/>
  <c r="O105" i="38"/>
  <c r="M105" i="38"/>
  <c r="AB104" i="38"/>
  <c r="Z104" i="38"/>
  <c r="V104" i="38"/>
  <c r="S104" i="38"/>
  <c r="Q104" i="38"/>
  <c r="O104" i="38"/>
  <c r="M104" i="38"/>
  <c r="AB103" i="38"/>
  <c r="Z103" i="38"/>
  <c r="V103" i="38"/>
  <c r="S103" i="38"/>
  <c r="Q103" i="38"/>
  <c r="O103" i="38"/>
  <c r="M103" i="38"/>
  <c r="AB102" i="38"/>
  <c r="Z102" i="38"/>
  <c r="V102" i="38"/>
  <c r="S102" i="38"/>
  <c r="Q102" i="38"/>
  <c r="O102" i="38"/>
  <c r="M102" i="38"/>
  <c r="AB101" i="38"/>
  <c r="Z101" i="38"/>
  <c r="V101" i="38"/>
  <c r="S101" i="38"/>
  <c r="Q101" i="38"/>
  <c r="O101" i="38"/>
  <c r="M101" i="38"/>
  <c r="AF99" i="38"/>
  <c r="AB99" i="38"/>
  <c r="Z99" i="38"/>
  <c r="V99" i="38"/>
  <c r="S99" i="38"/>
  <c r="Q99" i="38"/>
  <c r="O99" i="38"/>
  <c r="M99" i="38"/>
  <c r="AF98" i="38"/>
  <c r="AB98" i="38"/>
  <c r="Z98" i="38"/>
  <c r="V98" i="38"/>
  <c r="S98" i="38"/>
  <c r="Q98" i="38"/>
  <c r="O98" i="38"/>
  <c r="M98" i="38"/>
  <c r="AF97" i="38"/>
  <c r="AB97" i="38"/>
  <c r="Z97" i="38"/>
  <c r="V97" i="38"/>
  <c r="S97" i="38"/>
  <c r="Q97" i="38"/>
  <c r="O97" i="38"/>
  <c r="M97" i="38"/>
  <c r="AF96" i="38"/>
  <c r="AB96" i="38"/>
  <c r="Z96" i="38"/>
  <c r="V96" i="38"/>
  <c r="S96" i="38"/>
  <c r="Q96" i="38"/>
  <c r="O96" i="38"/>
  <c r="M96" i="38"/>
  <c r="AF95" i="38"/>
  <c r="AB95" i="38"/>
  <c r="Z95" i="38"/>
  <c r="V95" i="38"/>
  <c r="S95" i="38"/>
  <c r="Q95" i="38"/>
  <c r="O95" i="38"/>
  <c r="M95" i="38"/>
  <c r="AF94" i="38"/>
  <c r="AB94" i="38"/>
  <c r="Z94" i="38"/>
  <c r="V94" i="38"/>
  <c r="S94" i="38"/>
  <c r="Q94" i="38"/>
  <c r="O94" i="38"/>
  <c r="M94" i="38"/>
  <c r="AF92" i="38"/>
  <c r="AB92" i="38"/>
  <c r="Z92" i="38"/>
  <c r="V92" i="38"/>
  <c r="S92" i="38"/>
  <c r="Q92" i="38"/>
  <c r="O92" i="38"/>
  <c r="M92" i="38"/>
  <c r="AF91" i="38"/>
  <c r="AB91" i="38"/>
  <c r="Z91" i="38"/>
  <c r="V91" i="38"/>
  <c r="S91" i="38"/>
  <c r="Q91" i="38"/>
  <c r="O91" i="38"/>
  <c r="M91" i="38"/>
  <c r="AF90" i="38"/>
  <c r="AB90" i="38"/>
  <c r="Z90" i="38"/>
  <c r="V90" i="38"/>
  <c r="S90" i="38"/>
  <c r="Q90" i="38"/>
  <c r="O90" i="38"/>
  <c r="M90" i="38"/>
  <c r="AF89" i="38"/>
  <c r="AB89" i="38"/>
  <c r="Z89" i="38"/>
  <c r="V89" i="38"/>
  <c r="S89" i="38"/>
  <c r="Q89" i="38"/>
  <c r="O89" i="38"/>
  <c r="M89" i="38"/>
  <c r="AF88" i="38"/>
  <c r="AB88" i="38"/>
  <c r="Z88" i="38"/>
  <c r="V88" i="38"/>
  <c r="S88" i="38"/>
  <c r="Q88" i="38"/>
  <c r="O88" i="38"/>
  <c r="M88" i="38"/>
  <c r="AF87" i="38"/>
  <c r="AB87" i="38"/>
  <c r="Z87" i="38"/>
  <c r="V87" i="38"/>
  <c r="S87" i="38"/>
  <c r="Q87" i="38"/>
  <c r="O87" i="38"/>
  <c r="M87" i="38"/>
  <c r="AF86" i="38"/>
  <c r="AB86" i="38"/>
  <c r="Z86" i="38"/>
  <c r="V86" i="38"/>
  <c r="S86" i="38"/>
  <c r="Q86" i="38"/>
  <c r="O86" i="38"/>
  <c r="M86" i="38"/>
  <c r="AF85" i="38"/>
  <c r="AB85" i="38"/>
  <c r="Z85" i="38"/>
  <c r="V85" i="38"/>
  <c r="S85" i="38"/>
  <c r="Q85" i="38"/>
  <c r="O85" i="38"/>
  <c r="M85" i="38"/>
  <c r="AF84" i="38"/>
  <c r="AB84" i="38"/>
  <c r="Z84" i="38"/>
  <c r="V84" i="38"/>
  <c r="S84" i="38"/>
  <c r="Q84" i="38"/>
  <c r="O84" i="38"/>
  <c r="M84" i="38"/>
  <c r="AF83" i="38"/>
  <c r="AB83" i="38"/>
  <c r="Z83" i="38"/>
  <c r="V83" i="38"/>
  <c r="S83" i="38"/>
  <c r="Q83" i="38"/>
  <c r="O83" i="38"/>
  <c r="M83" i="38"/>
  <c r="AF82" i="38"/>
  <c r="AB82" i="38"/>
  <c r="Z82" i="38"/>
  <c r="V82" i="38"/>
  <c r="S82" i="38"/>
  <c r="Q82" i="38"/>
  <c r="O82" i="38"/>
  <c r="M82" i="38"/>
  <c r="AF81" i="38"/>
  <c r="AB81" i="38"/>
  <c r="Z81" i="38"/>
  <c r="V81" i="38"/>
  <c r="S81" i="38"/>
  <c r="Q81" i="38"/>
  <c r="O81" i="38"/>
  <c r="M81" i="38"/>
  <c r="AF80" i="38"/>
  <c r="AB80" i="38"/>
  <c r="Z80" i="38"/>
  <c r="V80" i="38"/>
  <c r="S80" i="38"/>
  <c r="Q80" i="38"/>
  <c r="O80" i="38"/>
  <c r="M80" i="38"/>
  <c r="AF79" i="38"/>
  <c r="AB79" i="38"/>
  <c r="Z79" i="38"/>
  <c r="V79" i="38"/>
  <c r="S79" i="38"/>
  <c r="Q79" i="38"/>
  <c r="O79" i="38"/>
  <c r="M79" i="38"/>
  <c r="AF78" i="38"/>
  <c r="AB78" i="38"/>
  <c r="Z78" i="38"/>
  <c r="V78" i="38"/>
  <c r="S78" i="38"/>
  <c r="Q78" i="38"/>
  <c r="O78" i="38"/>
  <c r="M78" i="38"/>
  <c r="AF76" i="38"/>
  <c r="AB76" i="38"/>
  <c r="Z76" i="38"/>
  <c r="V76" i="38"/>
  <c r="S76" i="38"/>
  <c r="Q76" i="38"/>
  <c r="O76" i="38"/>
  <c r="M76" i="38"/>
  <c r="AF75" i="38"/>
  <c r="AB75" i="38"/>
  <c r="Z75" i="38"/>
  <c r="V75" i="38"/>
  <c r="S75" i="38"/>
  <c r="Q75" i="38"/>
  <c r="O75" i="38"/>
  <c r="M75" i="38"/>
  <c r="AB74" i="38"/>
  <c r="Z74" i="38"/>
  <c r="V74" i="38"/>
  <c r="S74" i="38"/>
  <c r="Q74" i="38"/>
  <c r="O74" i="38"/>
  <c r="M74" i="38"/>
  <c r="AF73" i="38"/>
  <c r="AB73" i="38"/>
  <c r="Z73" i="38"/>
  <c r="V73" i="38"/>
  <c r="S73" i="38"/>
  <c r="Q73" i="38"/>
  <c r="O73" i="38"/>
  <c r="M73" i="38"/>
  <c r="AF72" i="38"/>
  <c r="AB72" i="38"/>
  <c r="Z72" i="38"/>
  <c r="V72" i="38"/>
  <c r="S72" i="38"/>
  <c r="Q72" i="38"/>
  <c r="O72" i="38"/>
  <c r="M72" i="38"/>
  <c r="AF70" i="38"/>
  <c r="AB70" i="38"/>
  <c r="Z70" i="38"/>
  <c r="V70" i="38"/>
  <c r="S70" i="38"/>
  <c r="Q70" i="38"/>
  <c r="O70" i="38"/>
  <c r="M70" i="38"/>
  <c r="AF69" i="38"/>
  <c r="AB69" i="38"/>
  <c r="Z69" i="38"/>
  <c r="V69" i="38"/>
  <c r="S69" i="38"/>
  <c r="Q69" i="38"/>
  <c r="O69" i="38"/>
  <c r="M69" i="38"/>
  <c r="AF68" i="38"/>
  <c r="AB68" i="38"/>
  <c r="Z68" i="38"/>
  <c r="V68" i="38"/>
  <c r="S68" i="38"/>
  <c r="Q68" i="38"/>
  <c r="O68" i="38"/>
  <c r="M68" i="38"/>
  <c r="AF67" i="38"/>
  <c r="AB67" i="38"/>
  <c r="Z67" i="38"/>
  <c r="V67" i="38"/>
  <c r="S67" i="38"/>
  <c r="Q67" i="38"/>
  <c r="O67" i="38"/>
  <c r="M67" i="38"/>
  <c r="AF66" i="38"/>
  <c r="AB66" i="38"/>
  <c r="Z66" i="38"/>
  <c r="V66" i="38"/>
  <c r="S66" i="38"/>
  <c r="Q66" i="38"/>
  <c r="O66" i="38"/>
  <c r="M66" i="38"/>
  <c r="AF65" i="38"/>
  <c r="AB65" i="38"/>
  <c r="Z65" i="38"/>
  <c r="V65" i="38"/>
  <c r="S65" i="38"/>
  <c r="Q65" i="38"/>
  <c r="O65" i="38"/>
  <c r="M65" i="38"/>
  <c r="AF64" i="38"/>
  <c r="AB64" i="38"/>
  <c r="Z64" i="38"/>
  <c r="V64" i="38"/>
  <c r="S64" i="38"/>
  <c r="Q64" i="38"/>
  <c r="O64" i="38"/>
  <c r="M64" i="38"/>
  <c r="AF63" i="38"/>
  <c r="AB63" i="38"/>
  <c r="Z63" i="38"/>
  <c r="V63" i="38"/>
  <c r="S63" i="38"/>
  <c r="Q63" i="38"/>
  <c r="O63" i="38"/>
  <c r="M63" i="38"/>
  <c r="AF62" i="38"/>
  <c r="AB62" i="38"/>
  <c r="Z62" i="38"/>
  <c r="V62" i="38"/>
  <c r="S62" i="38"/>
  <c r="Q62" i="38"/>
  <c r="O62" i="38"/>
  <c r="M62" i="38"/>
  <c r="AF61" i="38"/>
  <c r="AB61" i="38"/>
  <c r="Z61" i="38"/>
  <c r="V61" i="38"/>
  <c r="S61" i="38"/>
  <c r="Q61" i="38"/>
  <c r="O61" i="38"/>
  <c r="M61" i="38"/>
  <c r="AF60" i="38"/>
  <c r="AB60" i="38"/>
  <c r="Z60" i="38"/>
  <c r="V60" i="38"/>
  <c r="S60" i="38"/>
  <c r="Q60" i="38"/>
  <c r="O60" i="38"/>
  <c r="M60" i="38"/>
  <c r="AF59" i="38"/>
  <c r="AB59" i="38"/>
  <c r="Z59" i="38"/>
  <c r="V59" i="38"/>
  <c r="S59" i="38"/>
  <c r="Q59" i="38"/>
  <c r="O59" i="38"/>
  <c r="M59" i="38"/>
  <c r="AF58" i="38"/>
  <c r="AB58" i="38"/>
  <c r="Z58" i="38"/>
  <c r="V58" i="38"/>
  <c r="S58" i="38"/>
  <c r="Q58" i="38"/>
  <c r="O58" i="38"/>
  <c r="M58" i="38"/>
  <c r="AF57" i="38"/>
  <c r="AB57" i="38"/>
  <c r="Z57" i="38"/>
  <c r="V57" i="38"/>
  <c r="S57" i="38"/>
  <c r="Q57" i="38"/>
  <c r="O57" i="38"/>
  <c r="M57" i="38"/>
  <c r="AF56" i="38"/>
  <c r="AB56" i="38"/>
  <c r="Z56" i="38"/>
  <c r="V56" i="38"/>
  <c r="S56" i="38"/>
  <c r="Q56" i="38"/>
  <c r="O56" i="38"/>
  <c r="M56" i="38"/>
  <c r="AF55" i="38"/>
  <c r="AB55" i="38"/>
  <c r="Z55" i="38"/>
  <c r="V55" i="38"/>
  <c r="S55" i="38"/>
  <c r="Q55" i="38"/>
  <c r="O55" i="38"/>
  <c r="M55" i="38"/>
  <c r="AF54" i="38"/>
  <c r="AB54" i="38"/>
  <c r="Z54" i="38"/>
  <c r="V54" i="38"/>
  <c r="S54" i="38"/>
  <c r="Q54" i="38"/>
  <c r="O54" i="38"/>
  <c r="M54" i="38"/>
  <c r="AF53" i="38"/>
  <c r="AB53" i="38"/>
  <c r="Z53" i="38"/>
  <c r="V53" i="38"/>
  <c r="S53" i="38"/>
  <c r="Q53" i="38"/>
  <c r="O53" i="38"/>
  <c r="M53" i="38"/>
  <c r="AF52" i="38"/>
  <c r="AB52" i="38"/>
  <c r="Z52" i="38"/>
  <c r="V52" i="38"/>
  <c r="S52" i="38"/>
  <c r="Q52" i="38"/>
  <c r="O52" i="38"/>
  <c r="M52" i="38"/>
  <c r="AF51" i="38"/>
  <c r="AB51" i="38"/>
  <c r="Z51" i="38"/>
  <c r="V51" i="38"/>
  <c r="S51" i="38"/>
  <c r="Q51" i="38"/>
  <c r="O51" i="38"/>
  <c r="M51" i="38"/>
  <c r="AF50" i="38"/>
  <c r="AB50" i="38"/>
  <c r="Z50" i="38"/>
  <c r="V50" i="38"/>
  <c r="S50" i="38"/>
  <c r="Q50" i="38"/>
  <c r="O50" i="38"/>
  <c r="M50" i="38"/>
  <c r="AF49" i="38"/>
  <c r="AB49" i="38"/>
  <c r="Z49" i="38"/>
  <c r="V49" i="38"/>
  <c r="S49" i="38"/>
  <c r="Q49" i="38"/>
  <c r="O49" i="38"/>
  <c r="M49" i="38"/>
  <c r="AF48" i="38"/>
  <c r="AB48" i="38"/>
  <c r="Z48" i="38"/>
  <c r="V48" i="38"/>
  <c r="S48" i="38"/>
  <c r="Q48" i="38"/>
  <c r="O48" i="38"/>
  <c r="M48" i="38"/>
  <c r="AF46" i="38"/>
  <c r="AB46" i="38"/>
  <c r="Z46" i="38"/>
  <c r="V46" i="38"/>
  <c r="S46" i="38"/>
  <c r="Q46" i="38"/>
  <c r="O46" i="38"/>
  <c r="M46" i="38"/>
  <c r="AF45" i="38"/>
  <c r="AB45" i="38"/>
  <c r="Z45" i="38"/>
  <c r="V45" i="38"/>
  <c r="S45" i="38"/>
  <c r="Q45" i="38"/>
  <c r="O45" i="38"/>
  <c r="M45" i="38"/>
  <c r="AF44" i="38"/>
  <c r="AB44" i="38"/>
  <c r="Z44" i="38"/>
  <c r="V44" i="38"/>
  <c r="S44" i="38"/>
  <c r="Q44" i="38"/>
  <c r="O44" i="38"/>
  <c r="M44" i="38"/>
  <c r="AF43" i="38"/>
  <c r="AB43" i="38"/>
  <c r="Z43" i="38"/>
  <c r="V43" i="38"/>
  <c r="S43" i="38"/>
  <c r="Q43" i="38"/>
  <c r="O43" i="38"/>
  <c r="M43" i="38"/>
  <c r="AF42" i="38"/>
  <c r="AB42" i="38"/>
  <c r="Z42" i="38"/>
  <c r="V42" i="38"/>
  <c r="S42" i="38"/>
  <c r="Q42" i="38"/>
  <c r="O42" i="38"/>
  <c r="M42" i="38"/>
  <c r="AF41" i="38"/>
  <c r="AB41" i="38"/>
  <c r="Z41" i="38"/>
  <c r="V41" i="38"/>
  <c r="S41" i="38"/>
  <c r="Q41" i="38"/>
  <c r="O41" i="38"/>
  <c r="M41" i="38"/>
  <c r="AF40" i="38"/>
  <c r="AB40" i="38"/>
  <c r="Z40" i="38"/>
  <c r="V40" i="38"/>
  <c r="S40" i="38"/>
  <c r="Q40" i="38"/>
  <c r="O40" i="38"/>
  <c r="M40" i="38"/>
  <c r="AF39" i="38"/>
  <c r="AB39" i="38"/>
  <c r="Z39" i="38"/>
  <c r="V39" i="38"/>
  <c r="S39" i="38"/>
  <c r="Q39" i="38"/>
  <c r="O39" i="38"/>
  <c r="M39" i="38"/>
  <c r="AF38" i="38"/>
  <c r="AB38" i="38"/>
  <c r="Z38" i="38"/>
  <c r="V38" i="38"/>
  <c r="S38" i="38"/>
  <c r="Q38" i="38"/>
  <c r="O38" i="38"/>
  <c r="M38" i="38"/>
  <c r="AF36" i="38"/>
  <c r="AB36" i="38"/>
  <c r="Z36" i="38"/>
  <c r="V36" i="38"/>
  <c r="S36" i="38"/>
  <c r="Q36" i="38"/>
  <c r="O36" i="38"/>
  <c r="M36" i="38"/>
  <c r="AF35" i="38"/>
  <c r="AB35" i="38"/>
  <c r="Z35" i="38"/>
  <c r="V35" i="38"/>
  <c r="S35" i="38"/>
  <c r="Q35" i="38"/>
  <c r="O35" i="38"/>
  <c r="M35" i="38"/>
  <c r="AF34" i="38"/>
  <c r="AB34" i="38"/>
  <c r="Z34" i="38"/>
  <c r="V34" i="38"/>
  <c r="S34" i="38"/>
  <c r="Q34" i="38"/>
  <c r="O34" i="38"/>
  <c r="M34" i="38"/>
  <c r="AF33" i="38"/>
  <c r="AB33" i="38"/>
  <c r="Z33" i="38"/>
  <c r="V33" i="38"/>
  <c r="S33" i="38"/>
  <c r="Q33" i="38"/>
  <c r="O33" i="38"/>
  <c r="M33" i="38"/>
  <c r="AF32" i="38"/>
  <c r="AB32" i="38"/>
  <c r="Z32" i="38"/>
  <c r="V32" i="38"/>
  <c r="S32" i="38"/>
  <c r="Q32" i="38"/>
  <c r="O32" i="38"/>
  <c r="M32" i="38"/>
  <c r="AF31" i="38"/>
  <c r="AB31" i="38"/>
  <c r="Z31" i="38"/>
  <c r="V31" i="38"/>
  <c r="S31" i="38"/>
  <c r="Q31" i="38"/>
  <c r="O31" i="38"/>
  <c r="M31" i="38"/>
  <c r="AF30" i="38"/>
  <c r="AB30" i="38"/>
  <c r="Z30" i="38"/>
  <c r="V30" i="38"/>
  <c r="S30" i="38"/>
  <c r="Q30" i="38"/>
  <c r="O30" i="38"/>
  <c r="M30" i="38"/>
  <c r="AF29" i="38"/>
  <c r="AB29" i="38"/>
  <c r="Z29" i="38"/>
  <c r="V29" i="38"/>
  <c r="S29" i="38"/>
  <c r="Q29" i="38"/>
  <c r="O29" i="38"/>
  <c r="M29" i="38"/>
  <c r="AF28" i="38"/>
  <c r="AB28" i="38"/>
  <c r="Z28" i="38"/>
  <c r="V28" i="38"/>
  <c r="S28" i="38"/>
  <c r="Q28" i="38"/>
  <c r="O28" i="38"/>
  <c r="M28" i="38"/>
  <c r="AF27" i="38"/>
  <c r="AB27" i="38"/>
  <c r="Z27" i="38"/>
  <c r="V27" i="38"/>
  <c r="S27" i="38"/>
  <c r="Q27" i="38"/>
  <c r="O27" i="38"/>
  <c r="M27" i="38"/>
  <c r="AF26" i="38"/>
  <c r="AB26" i="38"/>
  <c r="Z26" i="38"/>
  <c r="V26" i="38"/>
  <c r="S26" i="38"/>
  <c r="Q26" i="38"/>
  <c r="O26" i="38"/>
  <c r="M26" i="38"/>
  <c r="AF25" i="38"/>
  <c r="AB25" i="38"/>
  <c r="Z25" i="38"/>
  <c r="V25" i="38"/>
  <c r="S25" i="38"/>
  <c r="Q25" i="38"/>
  <c r="O25" i="38"/>
  <c r="M25" i="38"/>
  <c r="AF24" i="38"/>
  <c r="AB24" i="38"/>
  <c r="Z24" i="38"/>
  <c r="V24" i="38"/>
  <c r="S24" i="38"/>
  <c r="Q24" i="38"/>
  <c r="O24" i="38"/>
  <c r="M24" i="38"/>
  <c r="AF23" i="38"/>
  <c r="AB23" i="38"/>
  <c r="Z23" i="38"/>
  <c r="V23" i="38"/>
  <c r="S23" i="38"/>
  <c r="Q23" i="38"/>
  <c r="O23" i="38"/>
  <c r="M23" i="38"/>
  <c r="AF21" i="38"/>
  <c r="AB21" i="38"/>
  <c r="Z21" i="38"/>
  <c r="V21" i="38"/>
  <c r="S21" i="38"/>
  <c r="Q21" i="38"/>
  <c r="O21" i="38"/>
  <c r="M21" i="38"/>
  <c r="AF20" i="38"/>
  <c r="AB20" i="38"/>
  <c r="Z20" i="38"/>
  <c r="V20" i="38"/>
  <c r="S20" i="38"/>
  <c r="Q20" i="38"/>
  <c r="O20" i="38"/>
  <c r="M20" i="38"/>
  <c r="AF19" i="38"/>
  <c r="AB19" i="38"/>
  <c r="Z19" i="38"/>
  <c r="V19" i="38"/>
  <c r="S19" i="38"/>
  <c r="Q19" i="38"/>
  <c r="O19" i="38"/>
  <c r="M19" i="38"/>
  <c r="AF18" i="38"/>
  <c r="AB18" i="38"/>
  <c r="Z18" i="38"/>
  <c r="V18" i="38"/>
  <c r="S18" i="38"/>
  <c r="Q18" i="38"/>
  <c r="O18" i="38"/>
  <c r="M18" i="38"/>
  <c r="D11" i="38"/>
  <c r="D10" i="38"/>
  <c r="D9" i="38"/>
  <c r="D8" i="38"/>
  <c r="D7" i="38"/>
  <c r="D6" i="38"/>
  <c r="D5" i="38"/>
  <c r="B10" i="18"/>
  <c r="B9" i="18"/>
  <c r="G23" i="41" l="1"/>
  <c r="G39" i="41"/>
  <c r="I40" i="41"/>
  <c r="G51" i="41"/>
  <c r="I56" i="41"/>
  <c r="J56" i="41" s="1"/>
  <c r="G31" i="43"/>
  <c r="G96" i="40"/>
  <c r="AJ96" i="40" s="1"/>
  <c r="G85" i="42"/>
  <c r="AJ85" i="42" s="1"/>
  <c r="G84" i="44"/>
  <c r="AJ84" i="44" s="1"/>
  <c r="G41" i="40"/>
  <c r="AJ41" i="40" s="1"/>
  <c r="G67" i="40"/>
  <c r="AJ67" i="40" s="1"/>
  <c r="G97" i="41"/>
  <c r="AJ97" i="41" s="1"/>
  <c r="G104" i="41"/>
  <c r="H104" i="41" s="1"/>
  <c r="I20" i="42"/>
  <c r="J20" i="42" s="1"/>
  <c r="G92" i="43"/>
  <c r="G103" i="43"/>
  <c r="H103" i="43" s="1"/>
  <c r="G55" i="41"/>
  <c r="I104" i="39"/>
  <c r="J104" i="39" s="1"/>
  <c r="G40" i="38"/>
  <c r="AJ40" i="38" s="1"/>
  <c r="G43" i="38"/>
  <c r="AJ43" i="38" s="1"/>
  <c r="G46" i="38"/>
  <c r="AJ46" i="38" s="1"/>
  <c r="G53" i="38"/>
  <c r="AJ53" i="38" s="1"/>
  <c r="G65" i="38"/>
  <c r="H65" i="38" s="1"/>
  <c r="G72" i="38"/>
  <c r="AJ72" i="38" s="1"/>
  <c r="G104" i="38"/>
  <c r="H104" i="38" s="1"/>
  <c r="G90" i="39"/>
  <c r="AJ90" i="39" s="1"/>
  <c r="G48" i="41"/>
  <c r="H48" i="41" s="1"/>
  <c r="I49" i="41"/>
  <c r="J49" i="41" s="1"/>
  <c r="G63" i="41"/>
  <c r="H63" i="41" s="1"/>
  <c r="I76" i="41"/>
  <c r="J76" i="41" s="1"/>
  <c r="I104" i="44"/>
  <c r="J104" i="44" s="1"/>
  <c r="I104" i="41"/>
  <c r="J104" i="41" s="1"/>
  <c r="I40" i="38"/>
  <c r="AK40" i="38" s="1"/>
  <c r="G58" i="38"/>
  <c r="AJ58" i="38" s="1"/>
  <c r="G90" i="43"/>
  <c r="AJ90" i="43" s="1"/>
  <c r="G97" i="43"/>
  <c r="AJ97" i="43" s="1"/>
  <c r="G101" i="43"/>
  <c r="H101" i="43" s="1"/>
  <c r="I20" i="38"/>
  <c r="J20" i="38" s="1"/>
  <c r="G106" i="40"/>
  <c r="H106" i="40" s="1"/>
  <c r="G85" i="41"/>
  <c r="AJ85" i="41" s="1"/>
  <c r="I102" i="41"/>
  <c r="J102" i="41" s="1"/>
  <c r="G99" i="42"/>
  <c r="H99" i="42" s="1"/>
  <c r="I96" i="42"/>
  <c r="AK96" i="42" s="1"/>
  <c r="I20" i="44"/>
  <c r="J20" i="44" s="1"/>
  <c r="G27" i="44"/>
  <c r="H27" i="44" s="1"/>
  <c r="G46" i="44"/>
  <c r="H46" i="44" s="1"/>
  <c r="I55" i="44"/>
  <c r="AK55" i="44" s="1"/>
  <c r="M61" i="46"/>
  <c r="M19" i="46"/>
  <c r="M23" i="46"/>
  <c r="M28" i="46"/>
  <c r="M66" i="46"/>
  <c r="M82" i="46"/>
  <c r="M6" i="46"/>
  <c r="M24" i="46"/>
  <c r="M63" i="46"/>
  <c r="M72" i="46"/>
  <c r="M15" i="46"/>
  <c r="M41" i="46"/>
  <c r="M85" i="46"/>
  <c r="M9" i="46"/>
  <c r="M14" i="46"/>
  <c r="M75" i="46"/>
  <c r="M62" i="46"/>
  <c r="M92" i="46"/>
  <c r="M95" i="46"/>
  <c r="M31" i="46"/>
  <c r="M36" i="46"/>
  <c r="M78" i="46"/>
  <c r="M30" i="46"/>
  <c r="M34" i="46"/>
  <c r="M69" i="46"/>
  <c r="M42" i="46"/>
  <c r="M86" i="46"/>
  <c r="M11" i="46"/>
  <c r="M20" i="46"/>
  <c r="M26" i="46"/>
  <c r="M43" i="46"/>
  <c r="M68" i="46"/>
  <c r="M79" i="46"/>
  <c r="M37" i="46"/>
  <c r="M47" i="46"/>
  <c r="M52" i="46"/>
  <c r="M56" i="46"/>
  <c r="M77" i="46"/>
  <c r="M83" i="46"/>
  <c r="M73" i="46"/>
  <c r="M8" i="46"/>
  <c r="M29" i="46"/>
  <c r="M46" i="46"/>
  <c r="M71" i="46"/>
  <c r="M87" i="46"/>
  <c r="M50" i="46"/>
  <c r="M55" i="46"/>
  <c r="M60" i="46"/>
  <c r="M67" i="46"/>
  <c r="M80" i="46"/>
  <c r="M91" i="46"/>
  <c r="M7" i="46"/>
  <c r="M13" i="46"/>
  <c r="M18" i="46"/>
  <c r="M22" i="46"/>
  <c r="M40" i="46"/>
  <c r="M76" i="46"/>
  <c r="M17" i="46"/>
  <c r="M33" i="46"/>
  <c r="M39" i="46"/>
  <c r="M94" i="46"/>
  <c r="M44" i="46"/>
  <c r="M64" i="46"/>
  <c r="M74" i="46"/>
  <c r="M27" i="46"/>
  <c r="M32" i="46"/>
  <c r="M38" i="46"/>
  <c r="M49" i="46"/>
  <c r="M53" i="46"/>
  <c r="M58" i="46"/>
  <c r="M70" i="46"/>
  <c r="M12" i="46"/>
  <c r="M16" i="46"/>
  <c r="M21" i="46"/>
  <c r="M57" i="46"/>
  <c r="M84" i="46"/>
  <c r="M90" i="46"/>
  <c r="M93" i="46"/>
  <c r="M45" i="46"/>
  <c r="M89" i="46"/>
  <c r="M54" i="46"/>
  <c r="M48" i="46"/>
  <c r="M51" i="46"/>
  <c r="G21" i="38"/>
  <c r="AJ21" i="38" s="1"/>
  <c r="I23" i="38"/>
  <c r="J23" i="38" s="1"/>
  <c r="G28" i="38"/>
  <c r="AJ28" i="38" s="1"/>
  <c r="G38" i="38"/>
  <c r="H38" i="38" s="1"/>
  <c r="G78" i="38"/>
  <c r="H78" i="38" s="1"/>
  <c r="G23" i="39"/>
  <c r="H23" i="39" s="1"/>
  <c r="I28" i="39"/>
  <c r="J28" i="39" s="1"/>
  <c r="I38" i="39"/>
  <c r="J38" i="39" s="1"/>
  <c r="G107" i="39"/>
  <c r="H107" i="39" s="1"/>
  <c r="G34" i="40"/>
  <c r="AJ34" i="40" s="1"/>
  <c r="I85" i="41"/>
  <c r="AK85" i="41" s="1"/>
  <c r="G34" i="41"/>
  <c r="H34" i="41" s="1"/>
  <c r="G81" i="41"/>
  <c r="H81" i="41" s="1"/>
  <c r="I90" i="41"/>
  <c r="AK90" i="41" s="1"/>
  <c r="G91" i="42"/>
  <c r="H91" i="42" s="1"/>
  <c r="I92" i="42"/>
  <c r="J92" i="42" s="1"/>
  <c r="I51" i="42"/>
  <c r="AK51" i="42" s="1"/>
  <c r="I86" i="42"/>
  <c r="AK86" i="42" s="1"/>
  <c r="G106" i="42"/>
  <c r="H106" i="42" s="1"/>
  <c r="G97" i="42"/>
  <c r="AJ97" i="42" s="1"/>
  <c r="I36" i="42"/>
  <c r="J36" i="42" s="1"/>
  <c r="I107" i="42"/>
  <c r="J107" i="42" s="1"/>
  <c r="G80" i="43"/>
  <c r="AJ80" i="43" s="1"/>
  <c r="I28" i="45"/>
  <c r="J28" i="45" s="1"/>
  <c r="G80" i="45"/>
  <c r="AJ80" i="45" s="1"/>
  <c r="G83" i="45"/>
  <c r="AJ83" i="45" s="1"/>
  <c r="G96" i="45"/>
  <c r="H96" i="45" s="1"/>
  <c r="G99" i="45"/>
  <c r="H99" i="45" s="1"/>
  <c r="G45" i="45"/>
  <c r="AJ45" i="45" s="1"/>
  <c r="G104" i="45"/>
  <c r="H104" i="45" s="1"/>
  <c r="G97" i="45"/>
  <c r="AJ97" i="45" s="1"/>
  <c r="G40" i="45"/>
  <c r="AJ40" i="45" s="1"/>
  <c r="G64" i="45"/>
  <c r="AJ64" i="45" s="1"/>
  <c r="G53" i="45"/>
  <c r="H53" i="45" s="1"/>
  <c r="G69" i="45"/>
  <c r="H69" i="45" s="1"/>
  <c r="G28" i="45"/>
  <c r="H28" i="45" s="1"/>
  <c r="G79" i="45"/>
  <c r="AJ79" i="45" s="1"/>
  <c r="G85" i="45"/>
  <c r="AJ85" i="45" s="1"/>
  <c r="G67" i="45"/>
  <c r="AJ67" i="45" s="1"/>
  <c r="G36" i="45"/>
  <c r="H36" i="45" s="1"/>
  <c r="G51" i="45"/>
  <c r="H51" i="45" s="1"/>
  <c r="G26" i="44"/>
  <c r="AJ26" i="44" s="1"/>
  <c r="G107" i="44"/>
  <c r="H107" i="44" s="1"/>
  <c r="G74" i="44"/>
  <c r="AJ74" i="44" s="1"/>
  <c r="I87" i="44"/>
  <c r="J87" i="44" s="1"/>
  <c r="G24" i="43"/>
  <c r="AJ24" i="43" s="1"/>
  <c r="G33" i="43"/>
  <c r="H33" i="43" s="1"/>
  <c r="G46" i="43"/>
  <c r="H46" i="43" s="1"/>
  <c r="G50" i="43"/>
  <c r="H50" i="43" s="1"/>
  <c r="G107" i="43"/>
  <c r="H107" i="43" s="1"/>
  <c r="G42" i="43"/>
  <c r="H42" i="43" s="1"/>
  <c r="G85" i="43"/>
  <c r="AJ85" i="43" s="1"/>
  <c r="G28" i="43"/>
  <c r="H28" i="43" s="1"/>
  <c r="G40" i="42"/>
  <c r="AJ40" i="42" s="1"/>
  <c r="I41" i="42"/>
  <c r="AK41" i="42" s="1"/>
  <c r="I57" i="42"/>
  <c r="AK57" i="42" s="1"/>
  <c r="G80" i="42"/>
  <c r="AJ80" i="42" s="1"/>
  <c r="G107" i="42"/>
  <c r="H107" i="42" s="1"/>
  <c r="G27" i="42"/>
  <c r="H27" i="42" s="1"/>
  <c r="G67" i="42"/>
  <c r="AJ67" i="42" s="1"/>
  <c r="G42" i="42"/>
  <c r="H42" i="42" s="1"/>
  <c r="I59" i="42"/>
  <c r="J59" i="42" s="1"/>
  <c r="G50" i="42"/>
  <c r="H50" i="42" s="1"/>
  <c r="I55" i="42"/>
  <c r="AK55" i="42" s="1"/>
  <c r="G41" i="42"/>
  <c r="AJ41" i="42" s="1"/>
  <c r="G73" i="42"/>
  <c r="AJ73" i="42" s="1"/>
  <c r="I74" i="42"/>
  <c r="J74" i="42" s="1"/>
  <c r="I26" i="42"/>
  <c r="J26" i="42" s="1"/>
  <c r="I54" i="42"/>
  <c r="J54" i="42" s="1"/>
  <c r="I69" i="42"/>
  <c r="J69" i="42" s="1"/>
  <c r="G20" i="42"/>
  <c r="H20" i="42" s="1"/>
  <c r="G32" i="41"/>
  <c r="H32" i="41" s="1"/>
  <c r="G36" i="41"/>
  <c r="H36" i="41" s="1"/>
  <c r="G49" i="41"/>
  <c r="H49" i="41" s="1"/>
  <c r="G64" i="41"/>
  <c r="H64" i="41" s="1"/>
  <c r="G73" i="41"/>
  <c r="AJ73" i="41" s="1"/>
  <c r="G107" i="41"/>
  <c r="H107" i="41" s="1"/>
  <c r="G80" i="41"/>
  <c r="AJ80" i="41" s="1"/>
  <c r="G66" i="41"/>
  <c r="H66" i="41" s="1"/>
  <c r="G50" i="41"/>
  <c r="AJ50" i="41" s="1"/>
  <c r="G62" i="41"/>
  <c r="H62" i="41" s="1"/>
  <c r="G105" i="41"/>
  <c r="H105" i="41" s="1"/>
  <c r="G18" i="40"/>
  <c r="AJ18" i="40" s="1"/>
  <c r="G53" i="40"/>
  <c r="H53" i="40" s="1"/>
  <c r="G91" i="40"/>
  <c r="AJ91" i="40" s="1"/>
  <c r="G49" i="40"/>
  <c r="H49" i="40" s="1"/>
  <c r="G52" i="40"/>
  <c r="AJ52" i="40" s="1"/>
  <c r="G72" i="40"/>
  <c r="H72" i="40" s="1"/>
  <c r="G99" i="40"/>
  <c r="AJ99" i="40" s="1"/>
  <c r="G90" i="40"/>
  <c r="AJ90" i="40" s="1"/>
  <c r="G94" i="40"/>
  <c r="H94" i="40" s="1"/>
  <c r="G78" i="39"/>
  <c r="H78" i="39" s="1"/>
  <c r="G106" i="39"/>
  <c r="H106" i="39" s="1"/>
  <c r="G105" i="39"/>
  <c r="H105" i="39" s="1"/>
  <c r="I29" i="39"/>
  <c r="AK29" i="39" s="1"/>
  <c r="G95" i="39"/>
  <c r="H95" i="39" s="1"/>
  <c r="G43" i="39"/>
  <c r="AJ43" i="39" s="1"/>
  <c r="G59" i="39"/>
  <c r="H59" i="39" s="1"/>
  <c r="G63" i="39"/>
  <c r="H63" i="39" s="1"/>
  <c r="G104" i="39"/>
  <c r="H104" i="39" s="1"/>
  <c r="G80" i="38"/>
  <c r="AJ80" i="38" s="1"/>
  <c r="G83" i="38"/>
  <c r="H83" i="38" s="1"/>
  <c r="G85" i="38"/>
  <c r="AJ85" i="38" s="1"/>
  <c r="I87" i="42"/>
  <c r="J87" i="42" s="1"/>
  <c r="I104" i="42"/>
  <c r="J104" i="42" s="1"/>
  <c r="I81" i="42"/>
  <c r="AK81" i="42" s="1"/>
  <c r="I91" i="41"/>
  <c r="AK91" i="41" s="1"/>
  <c r="I69" i="39"/>
  <c r="J69" i="39" s="1"/>
  <c r="G34" i="45"/>
  <c r="AJ34" i="45" s="1"/>
  <c r="G62" i="45"/>
  <c r="AJ62" i="45" s="1"/>
  <c r="G65" i="45"/>
  <c r="H65" i="45" s="1"/>
  <c r="G56" i="45"/>
  <c r="H56" i="45" s="1"/>
  <c r="G23" i="45"/>
  <c r="AJ23" i="45" s="1"/>
  <c r="G30" i="45"/>
  <c r="AJ30" i="45" s="1"/>
  <c r="G82" i="45"/>
  <c r="H82" i="45" s="1"/>
  <c r="G105" i="45"/>
  <c r="H105" i="45" s="1"/>
  <c r="G58" i="45"/>
  <c r="H58" i="45" s="1"/>
  <c r="G88" i="45"/>
  <c r="H88" i="45" s="1"/>
  <c r="G91" i="45"/>
  <c r="H91" i="45" s="1"/>
  <c r="G95" i="45"/>
  <c r="H95" i="45" s="1"/>
  <c r="G102" i="45"/>
  <c r="H102" i="45" s="1"/>
  <c r="G18" i="45"/>
  <c r="AJ18" i="45" s="1"/>
  <c r="I19" i="45"/>
  <c r="AK19" i="45" s="1"/>
  <c r="G26" i="45"/>
  <c r="H26" i="45" s="1"/>
  <c r="G33" i="45"/>
  <c r="H33" i="45" s="1"/>
  <c r="G61" i="45"/>
  <c r="H61" i="45" s="1"/>
  <c r="G43" i="45"/>
  <c r="H43" i="45" s="1"/>
  <c r="I33" i="45"/>
  <c r="J33" i="45" s="1"/>
  <c r="G57" i="45"/>
  <c r="AJ57" i="45" s="1"/>
  <c r="G60" i="45"/>
  <c r="AJ60" i="45" s="1"/>
  <c r="G90" i="45"/>
  <c r="AJ90" i="45" s="1"/>
  <c r="G66" i="45"/>
  <c r="H66" i="45" s="1"/>
  <c r="G40" i="44"/>
  <c r="AJ40" i="44" s="1"/>
  <c r="G56" i="44"/>
  <c r="H56" i="44" s="1"/>
  <c r="G89" i="44"/>
  <c r="AJ89" i="44" s="1"/>
  <c r="G97" i="44"/>
  <c r="AJ97" i="44" s="1"/>
  <c r="I98" i="44"/>
  <c r="J98" i="44" s="1"/>
  <c r="G48" i="44"/>
  <c r="AJ48" i="44" s="1"/>
  <c r="I56" i="44"/>
  <c r="J56" i="44" s="1"/>
  <c r="G62" i="44"/>
  <c r="AJ62" i="44" s="1"/>
  <c r="I70" i="44"/>
  <c r="J70" i="44" s="1"/>
  <c r="G78" i="44"/>
  <c r="H78" i="44" s="1"/>
  <c r="I79" i="44"/>
  <c r="AK79" i="44" s="1"/>
  <c r="G73" i="44"/>
  <c r="AJ73" i="44" s="1"/>
  <c r="I86" i="44"/>
  <c r="AK86" i="44" s="1"/>
  <c r="G28" i="44"/>
  <c r="AJ28" i="44" s="1"/>
  <c r="G58" i="44"/>
  <c r="AJ58" i="44" s="1"/>
  <c r="I66" i="44"/>
  <c r="J66" i="44" s="1"/>
  <c r="I107" i="44"/>
  <c r="J107" i="44" s="1"/>
  <c r="G23" i="44"/>
  <c r="H23" i="44" s="1"/>
  <c r="G42" i="44"/>
  <c r="H42" i="44" s="1"/>
  <c r="G91" i="44"/>
  <c r="H91" i="44" s="1"/>
  <c r="G96" i="44"/>
  <c r="AJ96" i="44" s="1"/>
  <c r="G103" i="44"/>
  <c r="H103" i="44" s="1"/>
  <c r="I43" i="44"/>
  <c r="J43" i="44" s="1"/>
  <c r="I81" i="44"/>
  <c r="AK81" i="44" s="1"/>
  <c r="G99" i="44"/>
  <c r="AJ99" i="44" s="1"/>
  <c r="I101" i="44"/>
  <c r="J101" i="44" s="1"/>
  <c r="I27" i="44"/>
  <c r="J27" i="44" s="1"/>
  <c r="G33" i="44"/>
  <c r="H33" i="44" s="1"/>
  <c r="G41" i="44"/>
  <c r="AJ41" i="44" s="1"/>
  <c r="G45" i="44"/>
  <c r="AJ45" i="44" s="1"/>
  <c r="G53" i="44"/>
  <c r="AJ53" i="44" s="1"/>
  <c r="I61" i="44"/>
  <c r="J61" i="44" s="1"/>
  <c r="G67" i="44"/>
  <c r="AJ67" i="44" s="1"/>
  <c r="G83" i="44"/>
  <c r="H83" i="44" s="1"/>
  <c r="G98" i="44"/>
  <c r="AJ98" i="44" s="1"/>
  <c r="I23" i="44"/>
  <c r="J23" i="44" s="1"/>
  <c r="G79" i="44"/>
  <c r="AJ79" i="44" s="1"/>
  <c r="G90" i="44"/>
  <c r="H90" i="44" s="1"/>
  <c r="I91" i="44"/>
  <c r="AK91" i="44" s="1"/>
  <c r="G21" i="44"/>
  <c r="H21" i="44" s="1"/>
  <c r="I38" i="44"/>
  <c r="J38" i="44" s="1"/>
  <c r="G86" i="44"/>
  <c r="H86" i="44" s="1"/>
  <c r="G98" i="43"/>
  <c r="AJ98" i="43" s="1"/>
  <c r="G102" i="43"/>
  <c r="H102" i="43" s="1"/>
  <c r="G19" i="43"/>
  <c r="H19" i="43" s="1"/>
  <c r="I20" i="43"/>
  <c r="AK20" i="43" s="1"/>
  <c r="G23" i="43"/>
  <c r="H23" i="43" s="1"/>
  <c r="G44" i="43"/>
  <c r="AJ44" i="43" s="1"/>
  <c r="G48" i="43"/>
  <c r="AJ48" i="43" s="1"/>
  <c r="G61" i="43"/>
  <c r="AJ61" i="43" s="1"/>
  <c r="G67" i="43"/>
  <c r="AJ67" i="43" s="1"/>
  <c r="G78" i="43"/>
  <c r="H78" i="43" s="1"/>
  <c r="G104" i="43"/>
  <c r="H104" i="43" s="1"/>
  <c r="G41" i="43"/>
  <c r="AJ41" i="43" s="1"/>
  <c r="G54" i="43"/>
  <c r="H54" i="43" s="1"/>
  <c r="G81" i="43"/>
  <c r="AJ81" i="43" s="1"/>
  <c r="G57" i="43"/>
  <c r="AJ57" i="43" s="1"/>
  <c r="G18" i="43"/>
  <c r="H18" i="43" s="1"/>
  <c r="G36" i="43"/>
  <c r="H36" i="43" s="1"/>
  <c r="G69" i="43"/>
  <c r="H69" i="43" s="1"/>
  <c r="G76" i="43"/>
  <c r="H76" i="43" s="1"/>
  <c r="G106" i="43"/>
  <c r="H106" i="43" s="1"/>
  <c r="G29" i="43"/>
  <c r="AJ29" i="43" s="1"/>
  <c r="G32" i="43"/>
  <c r="H32" i="43" s="1"/>
  <c r="G96" i="43"/>
  <c r="AJ96" i="43" s="1"/>
  <c r="G105" i="43"/>
  <c r="H105" i="43" s="1"/>
  <c r="I33" i="42"/>
  <c r="J33" i="42" s="1"/>
  <c r="I42" i="42"/>
  <c r="J42" i="42" s="1"/>
  <c r="G83" i="42"/>
  <c r="H83" i="42" s="1"/>
  <c r="I84" i="42"/>
  <c r="AK84" i="42" s="1"/>
  <c r="I89" i="42"/>
  <c r="AK89" i="42" s="1"/>
  <c r="G54" i="42"/>
  <c r="H54" i="42" s="1"/>
  <c r="G19" i="42"/>
  <c r="H19" i="42" s="1"/>
  <c r="G24" i="42"/>
  <c r="H24" i="42" s="1"/>
  <c r="I29" i="42"/>
  <c r="AK29" i="42" s="1"/>
  <c r="G49" i="42"/>
  <c r="H49" i="42" s="1"/>
  <c r="G78" i="42"/>
  <c r="H78" i="42" s="1"/>
  <c r="I79" i="42"/>
  <c r="J79" i="42" s="1"/>
  <c r="I102" i="42"/>
  <c r="J102" i="42" s="1"/>
  <c r="I28" i="42"/>
  <c r="J28" i="42" s="1"/>
  <c r="G60" i="42"/>
  <c r="H60" i="42" s="1"/>
  <c r="I65" i="42"/>
  <c r="J65" i="42" s="1"/>
  <c r="I61" i="42"/>
  <c r="J61" i="42" s="1"/>
  <c r="I31" i="42"/>
  <c r="J31" i="42" s="1"/>
  <c r="I82" i="42"/>
  <c r="AK82" i="42" s="1"/>
  <c r="G90" i="42"/>
  <c r="AJ90" i="42" s="1"/>
  <c r="G103" i="42"/>
  <c r="H103" i="42" s="1"/>
  <c r="G46" i="42"/>
  <c r="AJ46" i="42" s="1"/>
  <c r="I64" i="42"/>
  <c r="J64" i="42" s="1"/>
  <c r="I76" i="42"/>
  <c r="J76" i="42" s="1"/>
  <c r="G55" i="42"/>
  <c r="H55" i="42" s="1"/>
  <c r="I56" i="42"/>
  <c r="J56" i="42" s="1"/>
  <c r="G59" i="42"/>
  <c r="H59" i="42" s="1"/>
  <c r="G105" i="42"/>
  <c r="H105" i="42" s="1"/>
  <c r="G28" i="41"/>
  <c r="H28" i="41" s="1"/>
  <c r="G29" i="41"/>
  <c r="AJ29" i="41" s="1"/>
  <c r="G44" i="41"/>
  <c r="H44" i="41" s="1"/>
  <c r="G94" i="41"/>
  <c r="H94" i="41" s="1"/>
  <c r="G102" i="41"/>
  <c r="H102" i="41" s="1"/>
  <c r="G89" i="41"/>
  <c r="AJ89" i="41" s="1"/>
  <c r="G19" i="41"/>
  <c r="H19" i="41" s="1"/>
  <c r="G35" i="41"/>
  <c r="AJ35" i="41" s="1"/>
  <c r="I36" i="41"/>
  <c r="AK36" i="41" s="1"/>
  <c r="I64" i="41"/>
  <c r="J64" i="41" s="1"/>
  <c r="G27" i="41"/>
  <c r="H27" i="41" s="1"/>
  <c r="G31" i="41"/>
  <c r="H31" i="41" s="1"/>
  <c r="I81" i="41"/>
  <c r="AK81" i="41" s="1"/>
  <c r="I94" i="41"/>
  <c r="J94" i="41" s="1"/>
  <c r="G92" i="41"/>
  <c r="H92" i="41" s="1"/>
  <c r="G18" i="41"/>
  <c r="AJ18" i="41" s="1"/>
  <c r="G96" i="41"/>
  <c r="AJ96" i="41" s="1"/>
  <c r="I80" i="41"/>
  <c r="AK80" i="41" s="1"/>
  <c r="G90" i="41"/>
  <c r="AJ90" i="41" s="1"/>
  <c r="G65" i="41"/>
  <c r="H65" i="41" s="1"/>
  <c r="G99" i="41"/>
  <c r="H99" i="41" s="1"/>
  <c r="G86" i="41"/>
  <c r="AJ86" i="41" s="1"/>
  <c r="G103" i="41"/>
  <c r="H103" i="41" s="1"/>
  <c r="G76" i="41"/>
  <c r="H76" i="41" s="1"/>
  <c r="G24" i="40"/>
  <c r="AJ24" i="40" s="1"/>
  <c r="G105" i="40"/>
  <c r="H105" i="40" s="1"/>
  <c r="G30" i="40"/>
  <c r="AJ30" i="40" s="1"/>
  <c r="I31" i="40"/>
  <c r="J31" i="40" s="1"/>
  <c r="G98" i="40"/>
  <c r="H98" i="40" s="1"/>
  <c r="G102" i="40"/>
  <c r="H102" i="40" s="1"/>
  <c r="G48" i="40"/>
  <c r="H48" i="40" s="1"/>
  <c r="G81" i="40"/>
  <c r="AJ81" i="40" s="1"/>
  <c r="G74" i="40"/>
  <c r="H74" i="40" s="1"/>
  <c r="G104" i="40"/>
  <c r="H104" i="40" s="1"/>
  <c r="G57" i="40"/>
  <c r="AJ57" i="40" s="1"/>
  <c r="I104" i="40"/>
  <c r="J104" i="40" s="1"/>
  <c r="G29" i="40"/>
  <c r="AJ29" i="40" s="1"/>
  <c r="G33" i="40"/>
  <c r="AJ33" i="40" s="1"/>
  <c r="G101" i="40"/>
  <c r="H101" i="40" s="1"/>
  <c r="G46" i="40"/>
  <c r="H46" i="40" s="1"/>
  <c r="G76" i="40"/>
  <c r="H76" i="40" s="1"/>
  <c r="G80" i="40"/>
  <c r="AJ80" i="40" s="1"/>
  <c r="G86" i="40"/>
  <c r="H86" i="40" s="1"/>
  <c r="G89" i="40"/>
  <c r="AJ89" i="40" s="1"/>
  <c r="G97" i="40"/>
  <c r="AJ97" i="40" s="1"/>
  <c r="G35" i="40"/>
  <c r="AJ35" i="40" s="1"/>
  <c r="I36" i="40"/>
  <c r="J36" i="40" s="1"/>
  <c r="G31" i="40"/>
  <c r="H31" i="40" s="1"/>
  <c r="G62" i="40"/>
  <c r="AJ62" i="40" s="1"/>
  <c r="G65" i="40"/>
  <c r="H65" i="40" s="1"/>
  <c r="G42" i="40"/>
  <c r="AJ42" i="40" s="1"/>
  <c r="G45" i="40"/>
  <c r="AJ45" i="40" s="1"/>
  <c r="G75" i="40"/>
  <c r="H75" i="40" s="1"/>
  <c r="G79" i="40"/>
  <c r="AJ79" i="40" s="1"/>
  <c r="G85" i="40"/>
  <c r="AJ85" i="40" s="1"/>
  <c r="I36" i="39"/>
  <c r="J36" i="39" s="1"/>
  <c r="G40" i="39"/>
  <c r="AJ40" i="39" s="1"/>
  <c r="I41" i="39"/>
  <c r="AK41" i="39" s="1"/>
  <c r="G52" i="39"/>
  <c r="H52" i="39" s="1"/>
  <c r="I57" i="39"/>
  <c r="AK57" i="39" s="1"/>
  <c r="G92" i="39"/>
  <c r="AJ92" i="39" s="1"/>
  <c r="G27" i="39"/>
  <c r="AJ27" i="39" s="1"/>
  <c r="G35" i="39"/>
  <c r="H35" i="39" s="1"/>
  <c r="I64" i="39"/>
  <c r="J64" i="39" s="1"/>
  <c r="G75" i="39"/>
  <c r="H75" i="39" s="1"/>
  <c r="G85" i="39"/>
  <c r="AJ85" i="39" s="1"/>
  <c r="G19" i="39"/>
  <c r="H19" i="39" s="1"/>
  <c r="I56" i="39"/>
  <c r="J56" i="39" s="1"/>
  <c r="I31" i="39"/>
  <c r="J31" i="39" s="1"/>
  <c r="G46" i="39"/>
  <c r="AJ46" i="39" s="1"/>
  <c r="I52" i="39"/>
  <c r="J52" i="39" s="1"/>
  <c r="G62" i="39"/>
  <c r="H62" i="39" s="1"/>
  <c r="G21" i="39"/>
  <c r="H21" i="39" s="1"/>
  <c r="G30" i="39"/>
  <c r="AJ30" i="39" s="1"/>
  <c r="G42" i="39"/>
  <c r="H42" i="39" s="1"/>
  <c r="G51" i="39"/>
  <c r="H51" i="39" s="1"/>
  <c r="G81" i="39"/>
  <c r="H81" i="39" s="1"/>
  <c r="G38" i="39"/>
  <c r="H38" i="39" s="1"/>
  <c r="G54" i="39"/>
  <c r="H54" i="39" s="1"/>
  <c r="G94" i="39"/>
  <c r="H94" i="39" s="1"/>
  <c r="G33" i="39"/>
  <c r="AJ33" i="39" s="1"/>
  <c r="I34" i="39"/>
  <c r="J34" i="39" s="1"/>
  <c r="G65" i="39"/>
  <c r="H65" i="39" s="1"/>
  <c r="I66" i="39"/>
  <c r="J66" i="39" s="1"/>
  <c r="G69" i="39"/>
  <c r="H69" i="39" s="1"/>
  <c r="G97" i="39"/>
  <c r="AJ97" i="39" s="1"/>
  <c r="G20" i="39"/>
  <c r="H20" i="39" s="1"/>
  <c r="I62" i="39"/>
  <c r="J62" i="39" s="1"/>
  <c r="G32" i="39"/>
  <c r="AJ32" i="39" s="1"/>
  <c r="G36" i="39"/>
  <c r="H36" i="39" s="1"/>
  <c r="I42" i="39"/>
  <c r="J42" i="39" s="1"/>
  <c r="I54" i="39"/>
  <c r="J54" i="39" s="1"/>
  <c r="G73" i="39"/>
  <c r="AJ73" i="39" s="1"/>
  <c r="I74" i="39"/>
  <c r="AK74" i="39" s="1"/>
  <c r="G76" i="39"/>
  <c r="H76" i="39" s="1"/>
  <c r="G80" i="39"/>
  <c r="AJ80" i="39" s="1"/>
  <c r="G86" i="39"/>
  <c r="AJ86" i="39" s="1"/>
  <c r="G103" i="39"/>
  <c r="H103" i="39" s="1"/>
  <c r="G28" i="39"/>
  <c r="H28" i="39" s="1"/>
  <c r="G53" i="39"/>
  <c r="H53" i="39" s="1"/>
  <c r="G83" i="39"/>
  <c r="H83" i="39" s="1"/>
  <c r="I33" i="38"/>
  <c r="J33" i="38" s="1"/>
  <c r="I79" i="38"/>
  <c r="AK79" i="38" s="1"/>
  <c r="I73" i="38"/>
  <c r="AK73" i="38" s="1"/>
  <c r="G96" i="38"/>
  <c r="AJ96" i="38" s="1"/>
  <c r="G99" i="38"/>
  <c r="H99" i="38" s="1"/>
  <c r="I28" i="38"/>
  <c r="AK28" i="38" s="1"/>
  <c r="G102" i="38"/>
  <c r="H102" i="38" s="1"/>
  <c r="I38" i="45"/>
  <c r="J38" i="45" s="1"/>
  <c r="I65" i="45"/>
  <c r="J65" i="45" s="1"/>
  <c r="I70" i="45"/>
  <c r="J70" i="45" s="1"/>
  <c r="I26" i="44"/>
  <c r="AK26" i="44" s="1"/>
  <c r="I34" i="44"/>
  <c r="AK34" i="44" s="1"/>
  <c r="I57" i="44"/>
  <c r="AK57" i="44" s="1"/>
  <c r="I62" i="44"/>
  <c r="J62" i="44" s="1"/>
  <c r="I74" i="44"/>
  <c r="AK74" i="44" s="1"/>
  <c r="I18" i="43"/>
  <c r="AK18" i="43" s="1"/>
  <c r="I23" i="43"/>
  <c r="J23" i="43" s="1"/>
  <c r="I26" i="43"/>
  <c r="J26" i="43" s="1"/>
  <c r="I27" i="43"/>
  <c r="J27" i="43" s="1"/>
  <c r="I50" i="43"/>
  <c r="J50" i="43" s="1"/>
  <c r="I55" i="43"/>
  <c r="AK55" i="43" s="1"/>
  <c r="I65" i="43"/>
  <c r="J65" i="43" s="1"/>
  <c r="I43" i="42"/>
  <c r="J43" i="42" s="1"/>
  <c r="I49" i="42"/>
  <c r="J49" i="42" s="1"/>
  <c r="I78" i="42"/>
  <c r="J78" i="42" s="1"/>
  <c r="I83" i="42"/>
  <c r="AK83" i="42" s="1"/>
  <c r="I88" i="42"/>
  <c r="J88" i="42" s="1"/>
  <c r="I97" i="42"/>
  <c r="AK97" i="42" s="1"/>
  <c r="AL97" i="42" s="1"/>
  <c r="I20" i="41"/>
  <c r="J20" i="41" s="1"/>
  <c r="I32" i="41"/>
  <c r="J32" i="41" s="1"/>
  <c r="I41" i="41"/>
  <c r="AK41" i="41" s="1"/>
  <c r="I55" i="41"/>
  <c r="J55" i="41" s="1"/>
  <c r="I57" i="41"/>
  <c r="AK57" i="41" s="1"/>
  <c r="I60" i="41"/>
  <c r="AK60" i="41" s="1"/>
  <c r="I70" i="41"/>
  <c r="AK70" i="41" s="1"/>
  <c r="I78" i="41"/>
  <c r="J78" i="41" s="1"/>
  <c r="I83" i="41"/>
  <c r="AK83" i="41" s="1"/>
  <c r="I86" i="41"/>
  <c r="AK86" i="41" s="1"/>
  <c r="I32" i="40"/>
  <c r="AK32" i="40" s="1"/>
  <c r="I101" i="40"/>
  <c r="J101" i="40" s="1"/>
  <c r="I20" i="39"/>
  <c r="J20" i="39" s="1"/>
  <c r="I26" i="39"/>
  <c r="J26" i="39" s="1"/>
  <c r="I27" i="39"/>
  <c r="J27" i="39" s="1"/>
  <c r="I32" i="39"/>
  <c r="J32" i="39" s="1"/>
  <c r="I40" i="39"/>
  <c r="AK40" i="39" s="1"/>
  <c r="I43" i="39"/>
  <c r="J43" i="39" s="1"/>
  <c r="I45" i="39"/>
  <c r="AK45" i="39" s="1"/>
  <c r="I49" i="39"/>
  <c r="J49" i="39" s="1"/>
  <c r="I59" i="39"/>
  <c r="J59" i="39" s="1"/>
  <c r="I25" i="38"/>
  <c r="AK25" i="38" s="1"/>
  <c r="I29" i="38"/>
  <c r="AK29" i="38" s="1"/>
  <c r="I31" i="38"/>
  <c r="J31" i="38" s="1"/>
  <c r="I34" i="38"/>
  <c r="J34" i="38" s="1"/>
  <c r="I43" i="38"/>
  <c r="J43" i="38" s="1"/>
  <c r="I46" i="38"/>
  <c r="AK46" i="38" s="1"/>
  <c r="I50" i="38"/>
  <c r="AK50" i="38" s="1"/>
  <c r="G26" i="38"/>
  <c r="H26" i="38" s="1"/>
  <c r="G29" i="38"/>
  <c r="AJ29" i="38" s="1"/>
  <c r="G64" i="38"/>
  <c r="H64" i="38" s="1"/>
  <c r="G67" i="38"/>
  <c r="AJ67" i="38" s="1"/>
  <c r="G69" i="38"/>
  <c r="AJ69" i="38" s="1"/>
  <c r="G76" i="38"/>
  <c r="H76" i="38" s="1"/>
  <c r="G90" i="38"/>
  <c r="AJ90" i="38" s="1"/>
  <c r="G94" i="38"/>
  <c r="H94" i="38" s="1"/>
  <c r="G97" i="38"/>
  <c r="AJ97" i="38" s="1"/>
  <c r="G105" i="38"/>
  <c r="H105" i="38" s="1"/>
  <c r="G106" i="38"/>
  <c r="H106" i="38" s="1"/>
  <c r="G20" i="45"/>
  <c r="AJ20" i="45" s="1"/>
  <c r="G25" i="45"/>
  <c r="H25" i="45" s="1"/>
  <c r="G29" i="45"/>
  <c r="H29" i="45" s="1"/>
  <c r="G32" i="45"/>
  <c r="H32" i="45" s="1"/>
  <c r="G48" i="45"/>
  <c r="AJ48" i="45" s="1"/>
  <c r="G84" i="45"/>
  <c r="AJ84" i="45" s="1"/>
  <c r="G94" i="45"/>
  <c r="H94" i="45" s="1"/>
  <c r="G76" i="45"/>
  <c r="H76" i="45" s="1"/>
  <c r="G107" i="45"/>
  <c r="H107" i="45" s="1"/>
  <c r="G86" i="45"/>
  <c r="H86" i="45" s="1"/>
  <c r="G101" i="45"/>
  <c r="H101" i="45" s="1"/>
  <c r="G19" i="45"/>
  <c r="H19" i="45" s="1"/>
  <c r="G24" i="45"/>
  <c r="AJ24" i="45" s="1"/>
  <c r="G27" i="45"/>
  <c r="H27" i="45" s="1"/>
  <c r="G35" i="45"/>
  <c r="AJ35" i="45" s="1"/>
  <c r="G46" i="45"/>
  <c r="AJ46" i="45" s="1"/>
  <c r="G50" i="45"/>
  <c r="H50" i="45" s="1"/>
  <c r="G54" i="45"/>
  <c r="H54" i="45" s="1"/>
  <c r="I55" i="45"/>
  <c r="J55" i="45" s="1"/>
  <c r="G68" i="45"/>
  <c r="AJ68" i="45" s="1"/>
  <c r="G73" i="45"/>
  <c r="AJ73" i="45" s="1"/>
  <c r="G75" i="45"/>
  <c r="AJ75" i="45" s="1"/>
  <c r="G92" i="45"/>
  <c r="H92" i="45" s="1"/>
  <c r="I20" i="45"/>
  <c r="J20" i="45" s="1"/>
  <c r="G31" i="45"/>
  <c r="H31" i="45" s="1"/>
  <c r="I32" i="45"/>
  <c r="J32" i="45" s="1"/>
  <c r="G39" i="45"/>
  <c r="AJ39" i="45" s="1"/>
  <c r="G72" i="45"/>
  <c r="AJ72" i="45" s="1"/>
  <c r="G89" i="45"/>
  <c r="AJ89" i="45" s="1"/>
  <c r="G106" i="45"/>
  <c r="H106" i="45" s="1"/>
  <c r="G42" i="45"/>
  <c r="H42" i="45" s="1"/>
  <c r="I43" i="45"/>
  <c r="J43" i="45" s="1"/>
  <c r="G38" i="45"/>
  <c r="AJ38" i="45" s="1"/>
  <c r="G70" i="45"/>
  <c r="H70" i="45" s="1"/>
  <c r="G78" i="45"/>
  <c r="H78" i="45" s="1"/>
  <c r="I101" i="45"/>
  <c r="J101" i="45" s="1"/>
  <c r="G103" i="45"/>
  <c r="H103" i="45" s="1"/>
  <c r="G21" i="45"/>
  <c r="H21" i="45" s="1"/>
  <c r="I27" i="45"/>
  <c r="J27" i="45" s="1"/>
  <c r="G49" i="45"/>
  <c r="AJ49" i="45" s="1"/>
  <c r="I50" i="45"/>
  <c r="J50" i="45" s="1"/>
  <c r="G63" i="45"/>
  <c r="AJ63" i="45" s="1"/>
  <c r="G74" i="45"/>
  <c r="AJ74" i="45" s="1"/>
  <c r="I23" i="45"/>
  <c r="AK23" i="45" s="1"/>
  <c r="G41" i="45"/>
  <c r="AJ41" i="45" s="1"/>
  <c r="G81" i="45"/>
  <c r="H81" i="45" s="1"/>
  <c r="G44" i="45"/>
  <c r="H44" i="45" s="1"/>
  <c r="G52" i="45"/>
  <c r="AJ52" i="45" s="1"/>
  <c r="G55" i="45"/>
  <c r="H55" i="45" s="1"/>
  <c r="G59" i="45"/>
  <c r="AJ59" i="45" s="1"/>
  <c r="I60" i="45"/>
  <c r="AK60" i="45" s="1"/>
  <c r="G87" i="45"/>
  <c r="H87" i="45" s="1"/>
  <c r="G98" i="45"/>
  <c r="H98" i="45" s="1"/>
  <c r="I29" i="44"/>
  <c r="AK29" i="44" s="1"/>
  <c r="G60" i="44"/>
  <c r="H60" i="44" s="1"/>
  <c r="G61" i="44"/>
  <c r="AJ61" i="44" s="1"/>
  <c r="G64" i="44"/>
  <c r="AJ64" i="44" s="1"/>
  <c r="G72" i="44"/>
  <c r="H72" i="44" s="1"/>
  <c r="G76" i="44"/>
  <c r="AJ76" i="44" s="1"/>
  <c r="I82" i="44"/>
  <c r="AK82" i="44" s="1"/>
  <c r="I95" i="44"/>
  <c r="AK95" i="44" s="1"/>
  <c r="I103" i="44"/>
  <c r="J103" i="44" s="1"/>
  <c r="I18" i="44"/>
  <c r="J18" i="44" s="1"/>
  <c r="G20" i="44"/>
  <c r="H20" i="44" s="1"/>
  <c r="I24" i="44"/>
  <c r="AK24" i="44" s="1"/>
  <c r="G30" i="44"/>
  <c r="AJ30" i="44" s="1"/>
  <c r="G34" i="44"/>
  <c r="AJ34" i="44" s="1"/>
  <c r="I50" i="44"/>
  <c r="AK50" i="44" s="1"/>
  <c r="G70" i="44"/>
  <c r="H70" i="44" s="1"/>
  <c r="I73" i="44"/>
  <c r="AK73" i="44" s="1"/>
  <c r="G75" i="44"/>
  <c r="H75" i="44" s="1"/>
  <c r="G80" i="44"/>
  <c r="AJ80" i="44" s="1"/>
  <c r="G88" i="44"/>
  <c r="H88" i="44" s="1"/>
  <c r="I94" i="44"/>
  <c r="J94" i="44" s="1"/>
  <c r="G39" i="44"/>
  <c r="H39" i="44" s="1"/>
  <c r="G44" i="44"/>
  <c r="H44" i="44" s="1"/>
  <c r="G49" i="44"/>
  <c r="H49" i="44" s="1"/>
  <c r="G63" i="44"/>
  <c r="AJ63" i="44" s="1"/>
  <c r="I76" i="44"/>
  <c r="AK76" i="44" s="1"/>
  <c r="I89" i="44"/>
  <c r="J89" i="44" s="1"/>
  <c r="G102" i="44"/>
  <c r="H102" i="44" s="1"/>
  <c r="G19" i="44"/>
  <c r="H19" i="44" s="1"/>
  <c r="G25" i="44"/>
  <c r="AJ25" i="44" s="1"/>
  <c r="G38" i="44"/>
  <c r="H38" i="44" s="1"/>
  <c r="I41" i="44"/>
  <c r="AK41" i="44" s="1"/>
  <c r="G43" i="44"/>
  <c r="H43" i="44" s="1"/>
  <c r="I46" i="44"/>
  <c r="AK46" i="44" s="1"/>
  <c r="G52" i="44"/>
  <c r="AJ52" i="44" s="1"/>
  <c r="I60" i="44"/>
  <c r="J60" i="44" s="1"/>
  <c r="G92" i="44"/>
  <c r="H92" i="44" s="1"/>
  <c r="G104" i="44"/>
  <c r="H104" i="44" s="1"/>
  <c r="G29" i="44"/>
  <c r="H29" i="44" s="1"/>
  <c r="I40" i="44"/>
  <c r="J40" i="44" s="1"/>
  <c r="I45" i="44"/>
  <c r="AK45" i="44" s="1"/>
  <c r="G55" i="44"/>
  <c r="H55" i="44" s="1"/>
  <c r="G59" i="44"/>
  <c r="AJ59" i="44" s="1"/>
  <c r="G101" i="44"/>
  <c r="H101" i="44" s="1"/>
  <c r="G32" i="44"/>
  <c r="H32" i="44" s="1"/>
  <c r="I75" i="44"/>
  <c r="J75" i="44" s="1"/>
  <c r="I84" i="44"/>
  <c r="J84" i="44" s="1"/>
  <c r="G18" i="44"/>
  <c r="AJ18" i="44" s="1"/>
  <c r="G24" i="44"/>
  <c r="AJ24" i="44" s="1"/>
  <c r="G65" i="44"/>
  <c r="AJ65" i="44" s="1"/>
  <c r="G66" i="44"/>
  <c r="AJ66" i="44" s="1"/>
  <c r="G69" i="44"/>
  <c r="H69" i="44" s="1"/>
  <c r="G87" i="44"/>
  <c r="H87" i="44" s="1"/>
  <c r="G95" i="44"/>
  <c r="H95" i="44" s="1"/>
  <c r="I19" i="44"/>
  <c r="J19" i="44" s="1"/>
  <c r="I33" i="44"/>
  <c r="J33" i="44" s="1"/>
  <c r="G36" i="44"/>
  <c r="H36" i="44" s="1"/>
  <c r="I67" i="44"/>
  <c r="AK67" i="44" s="1"/>
  <c r="G106" i="44"/>
  <c r="H106" i="44" s="1"/>
  <c r="I32" i="44"/>
  <c r="J32" i="44" s="1"/>
  <c r="I42" i="44"/>
  <c r="AK42" i="44" s="1"/>
  <c r="G50" i="44"/>
  <c r="AJ50" i="44" s="1"/>
  <c r="G51" i="44"/>
  <c r="AJ51" i="44" s="1"/>
  <c r="G54" i="44"/>
  <c r="H54" i="44" s="1"/>
  <c r="G68" i="44"/>
  <c r="AJ68" i="44" s="1"/>
  <c r="G82" i="44"/>
  <c r="AJ82" i="44" s="1"/>
  <c r="I28" i="44"/>
  <c r="J28" i="44" s="1"/>
  <c r="G31" i="44"/>
  <c r="AJ31" i="44" s="1"/>
  <c r="G35" i="44"/>
  <c r="AJ35" i="44" s="1"/>
  <c r="I51" i="44"/>
  <c r="AK51" i="44" s="1"/>
  <c r="I52" i="44"/>
  <c r="AK52" i="44" s="1"/>
  <c r="G57" i="44"/>
  <c r="AJ57" i="44" s="1"/>
  <c r="I65" i="44"/>
  <c r="AK65" i="44" s="1"/>
  <c r="G81" i="44"/>
  <c r="AJ81" i="44" s="1"/>
  <c r="G85" i="44"/>
  <c r="AJ85" i="44" s="1"/>
  <c r="G94" i="44"/>
  <c r="H94" i="44" s="1"/>
  <c r="I99" i="44"/>
  <c r="AK99" i="44" s="1"/>
  <c r="G105" i="44"/>
  <c r="H105" i="44" s="1"/>
  <c r="G30" i="43"/>
  <c r="AJ30" i="43" s="1"/>
  <c r="G34" i="43"/>
  <c r="AJ34" i="43" s="1"/>
  <c r="G38" i="43"/>
  <c r="H38" i="43" s="1"/>
  <c r="G64" i="43"/>
  <c r="AJ64" i="43" s="1"/>
  <c r="G82" i="43"/>
  <c r="H82" i="43" s="1"/>
  <c r="G91" i="43"/>
  <c r="H91" i="43" s="1"/>
  <c r="G95" i="43"/>
  <c r="H95" i="43" s="1"/>
  <c r="G20" i="43"/>
  <c r="H20" i="43" s="1"/>
  <c r="G25" i="43"/>
  <c r="H25" i="43" s="1"/>
  <c r="G70" i="43"/>
  <c r="H70" i="43" s="1"/>
  <c r="G84" i="43"/>
  <c r="H84" i="43" s="1"/>
  <c r="G51" i="43"/>
  <c r="H51" i="43" s="1"/>
  <c r="G74" i="43"/>
  <c r="AJ74" i="43" s="1"/>
  <c r="G40" i="43"/>
  <c r="AJ40" i="43" s="1"/>
  <c r="G60" i="43"/>
  <c r="AJ60" i="43" s="1"/>
  <c r="G63" i="43"/>
  <c r="AJ63" i="43" s="1"/>
  <c r="G94" i="43"/>
  <c r="H94" i="43" s="1"/>
  <c r="G43" i="43"/>
  <c r="AJ43" i="43" s="1"/>
  <c r="G87" i="43"/>
  <c r="H87" i="43" s="1"/>
  <c r="G53" i="43"/>
  <c r="AJ53" i="43" s="1"/>
  <c r="G66" i="43"/>
  <c r="H66" i="43" s="1"/>
  <c r="I70" i="43"/>
  <c r="J70" i="43" s="1"/>
  <c r="G73" i="43"/>
  <c r="H73" i="43" s="1"/>
  <c r="G83" i="43"/>
  <c r="AJ83" i="43" s="1"/>
  <c r="I33" i="43"/>
  <c r="J33" i="43" s="1"/>
  <c r="G59" i="43"/>
  <c r="H59" i="43" s="1"/>
  <c r="G86" i="43"/>
  <c r="H86" i="43" s="1"/>
  <c r="G89" i="43"/>
  <c r="AJ89" i="43" s="1"/>
  <c r="G35" i="43"/>
  <c r="H35" i="43" s="1"/>
  <c r="G39" i="43"/>
  <c r="H39" i="43" s="1"/>
  <c r="G56" i="43"/>
  <c r="AJ56" i="43" s="1"/>
  <c r="I60" i="43"/>
  <c r="J60" i="43" s="1"/>
  <c r="G62" i="43"/>
  <c r="AJ62" i="43" s="1"/>
  <c r="G27" i="43"/>
  <c r="AJ27" i="43" s="1"/>
  <c r="I32" i="43"/>
  <c r="J32" i="43" s="1"/>
  <c r="G45" i="43"/>
  <c r="AJ45" i="43" s="1"/>
  <c r="G49" i="43"/>
  <c r="H49" i="43" s="1"/>
  <c r="G65" i="43"/>
  <c r="H65" i="43" s="1"/>
  <c r="G68" i="43"/>
  <c r="AJ68" i="43" s="1"/>
  <c r="G75" i="43"/>
  <c r="H75" i="43" s="1"/>
  <c r="G79" i="43"/>
  <c r="H79" i="43" s="1"/>
  <c r="G52" i="43"/>
  <c r="H52" i="43" s="1"/>
  <c r="G72" i="43"/>
  <c r="H72" i="43" s="1"/>
  <c r="G99" i="43"/>
  <c r="H99" i="43" s="1"/>
  <c r="G21" i="43"/>
  <c r="H21" i="43" s="1"/>
  <c r="G26" i="43"/>
  <c r="H26" i="43" s="1"/>
  <c r="I28" i="43"/>
  <c r="J28" i="43" s="1"/>
  <c r="G55" i="43"/>
  <c r="H55" i="43" s="1"/>
  <c r="G58" i="43"/>
  <c r="AJ58" i="43" s="1"/>
  <c r="G88" i="43"/>
  <c r="AJ88" i="43" s="1"/>
  <c r="I101" i="43"/>
  <c r="J101" i="43" s="1"/>
  <c r="G21" i="42"/>
  <c r="AJ21" i="42" s="1"/>
  <c r="I27" i="42"/>
  <c r="AK27" i="42" s="1"/>
  <c r="G30" i="42"/>
  <c r="AJ30" i="42" s="1"/>
  <c r="G39" i="42"/>
  <c r="AJ39" i="42" s="1"/>
  <c r="I40" i="42"/>
  <c r="AK40" i="42" s="1"/>
  <c r="G56" i="42"/>
  <c r="AJ56" i="42" s="1"/>
  <c r="G25" i="42"/>
  <c r="H25" i="42" s="1"/>
  <c r="G29" i="42"/>
  <c r="AJ29" i="42" s="1"/>
  <c r="G33" i="42"/>
  <c r="AJ33" i="42" s="1"/>
  <c r="G38" i="42"/>
  <c r="H38" i="42" s="1"/>
  <c r="G51" i="42"/>
  <c r="H51" i="42" s="1"/>
  <c r="G64" i="42"/>
  <c r="H64" i="42" s="1"/>
  <c r="G68" i="42"/>
  <c r="H68" i="42" s="1"/>
  <c r="G76" i="42"/>
  <c r="H76" i="42" s="1"/>
  <c r="G88" i="42"/>
  <c r="H88" i="42" s="1"/>
  <c r="I94" i="42"/>
  <c r="AK94" i="42" s="1"/>
  <c r="G102" i="42"/>
  <c r="H102" i="42" s="1"/>
  <c r="I34" i="42"/>
  <c r="AK34" i="42" s="1"/>
  <c r="I52" i="42"/>
  <c r="AK52" i="42" s="1"/>
  <c r="G92" i="42"/>
  <c r="H92" i="42" s="1"/>
  <c r="I98" i="42"/>
  <c r="J98" i="42" s="1"/>
  <c r="I73" i="42"/>
  <c r="AK73" i="42" s="1"/>
  <c r="G82" i="42"/>
  <c r="H82" i="42" s="1"/>
  <c r="I105" i="42"/>
  <c r="J105" i="42" s="1"/>
  <c r="G28" i="42"/>
  <c r="AJ28" i="42" s="1"/>
  <c r="G45" i="42"/>
  <c r="AJ45" i="42" s="1"/>
  <c r="I46" i="42"/>
  <c r="AK46" i="42" s="1"/>
  <c r="I60" i="42"/>
  <c r="AK60" i="42" s="1"/>
  <c r="G63" i="42"/>
  <c r="AJ63" i="42" s="1"/>
  <c r="G72" i="42"/>
  <c r="H72" i="42" s="1"/>
  <c r="G75" i="42"/>
  <c r="AJ75" i="42" s="1"/>
  <c r="G81" i="42"/>
  <c r="AJ81" i="42" s="1"/>
  <c r="G86" i="42"/>
  <c r="H86" i="42" s="1"/>
  <c r="G87" i="42"/>
  <c r="AJ87" i="42" s="1"/>
  <c r="G101" i="42"/>
  <c r="H101" i="42" s="1"/>
  <c r="G18" i="42"/>
  <c r="AJ18" i="42" s="1"/>
  <c r="G36" i="42"/>
  <c r="AJ36" i="42" s="1"/>
  <c r="G96" i="42"/>
  <c r="AJ96" i="42" s="1"/>
  <c r="G104" i="42"/>
  <c r="H104" i="42" s="1"/>
  <c r="G23" i="42"/>
  <c r="H23" i="42" s="1"/>
  <c r="G32" i="42"/>
  <c r="H32" i="42" s="1"/>
  <c r="I38" i="42"/>
  <c r="J38" i="42" s="1"/>
  <c r="G58" i="42"/>
  <c r="H58" i="42" s="1"/>
  <c r="G62" i="42"/>
  <c r="AJ62" i="42" s="1"/>
  <c r="G66" i="42"/>
  <c r="AJ66" i="42" s="1"/>
  <c r="G95" i="42"/>
  <c r="H95" i="42" s="1"/>
  <c r="I19" i="42"/>
  <c r="AK19" i="42" s="1"/>
  <c r="I24" i="42"/>
  <c r="AK24" i="42" s="1"/>
  <c r="I67" i="42"/>
  <c r="AK67" i="42" s="1"/>
  <c r="G70" i="42"/>
  <c r="AJ70" i="42" s="1"/>
  <c r="G31" i="42"/>
  <c r="AJ31" i="42" s="1"/>
  <c r="I32" i="42"/>
  <c r="AK32" i="42" s="1"/>
  <c r="G35" i="42"/>
  <c r="AJ35" i="42" s="1"/>
  <c r="G44" i="42"/>
  <c r="AJ44" i="42" s="1"/>
  <c r="I45" i="42"/>
  <c r="AK45" i="42" s="1"/>
  <c r="I50" i="42"/>
  <c r="AK50" i="42" s="1"/>
  <c r="G53" i="42"/>
  <c r="AJ53" i="42" s="1"/>
  <c r="G57" i="42"/>
  <c r="AJ57" i="42" s="1"/>
  <c r="G74" i="42"/>
  <c r="AJ74" i="42" s="1"/>
  <c r="I75" i="42"/>
  <c r="J75" i="42" s="1"/>
  <c r="G79" i="42"/>
  <c r="AJ79" i="42" s="1"/>
  <c r="G84" i="42"/>
  <c r="H84" i="42" s="1"/>
  <c r="G89" i="42"/>
  <c r="AJ89" i="42" s="1"/>
  <c r="I101" i="42"/>
  <c r="J101" i="42" s="1"/>
  <c r="I18" i="42"/>
  <c r="AK18" i="42" s="1"/>
  <c r="G61" i="42"/>
  <c r="AJ61" i="42" s="1"/>
  <c r="G94" i="42"/>
  <c r="H94" i="42" s="1"/>
  <c r="I23" i="42"/>
  <c r="J23" i="42" s="1"/>
  <c r="G26" i="42"/>
  <c r="H26" i="42" s="1"/>
  <c r="G34" i="42"/>
  <c r="AJ34" i="42" s="1"/>
  <c r="G43" i="42"/>
  <c r="H43" i="42" s="1"/>
  <c r="G48" i="42"/>
  <c r="AJ48" i="42" s="1"/>
  <c r="G52" i="42"/>
  <c r="AJ52" i="42" s="1"/>
  <c r="I62" i="42"/>
  <c r="J62" i="42" s="1"/>
  <c r="G65" i="42"/>
  <c r="AJ65" i="42" s="1"/>
  <c r="I66" i="42"/>
  <c r="AK66" i="42" s="1"/>
  <c r="G69" i="42"/>
  <c r="H69" i="42" s="1"/>
  <c r="I70" i="42"/>
  <c r="AK70" i="42" s="1"/>
  <c r="I80" i="42"/>
  <c r="AK80" i="42" s="1"/>
  <c r="I85" i="42"/>
  <c r="AK85" i="42" s="1"/>
  <c r="AL85" i="42" s="1"/>
  <c r="I90" i="42"/>
  <c r="J90" i="42" s="1"/>
  <c r="I95" i="42"/>
  <c r="J95" i="42" s="1"/>
  <c r="G98" i="42"/>
  <c r="H98" i="42" s="1"/>
  <c r="G38" i="41"/>
  <c r="AJ38" i="41" s="1"/>
  <c r="I42" i="41"/>
  <c r="J42" i="41" s="1"/>
  <c r="I43" i="41"/>
  <c r="J43" i="41" s="1"/>
  <c r="I46" i="41"/>
  <c r="J46" i="41" s="1"/>
  <c r="G53" i="41"/>
  <c r="AJ53" i="41" s="1"/>
  <c r="I54" i="41"/>
  <c r="J54" i="41" s="1"/>
  <c r="I62" i="41"/>
  <c r="AK62" i="41" s="1"/>
  <c r="G68" i="41"/>
  <c r="AJ68" i="41" s="1"/>
  <c r="I69" i="41"/>
  <c r="AK69" i="41" s="1"/>
  <c r="I74" i="41"/>
  <c r="AK74" i="41" s="1"/>
  <c r="G20" i="41"/>
  <c r="H20" i="41" s="1"/>
  <c r="I29" i="41"/>
  <c r="AK29" i="41" s="1"/>
  <c r="I33" i="41"/>
  <c r="J33" i="41" s="1"/>
  <c r="I45" i="41"/>
  <c r="AK45" i="41" s="1"/>
  <c r="I50" i="41"/>
  <c r="J50" i="41" s="1"/>
  <c r="G56" i="41"/>
  <c r="H56" i="41" s="1"/>
  <c r="G57" i="41"/>
  <c r="AJ57" i="41" s="1"/>
  <c r="G60" i="41"/>
  <c r="AJ60" i="41" s="1"/>
  <c r="I61" i="41"/>
  <c r="J61" i="41" s="1"/>
  <c r="I65" i="41"/>
  <c r="AK65" i="41" s="1"/>
  <c r="G72" i="41"/>
  <c r="H72" i="41" s="1"/>
  <c r="I73" i="41"/>
  <c r="AK73" i="41" s="1"/>
  <c r="G91" i="41"/>
  <c r="AJ91" i="41" s="1"/>
  <c r="I98" i="41"/>
  <c r="J98" i="41" s="1"/>
  <c r="G40" i="41"/>
  <c r="AJ40" i="41" s="1"/>
  <c r="G75" i="41"/>
  <c r="H75" i="41" s="1"/>
  <c r="G82" i="41"/>
  <c r="H82" i="41" s="1"/>
  <c r="G87" i="41"/>
  <c r="H87" i="41" s="1"/>
  <c r="I92" i="41"/>
  <c r="J92" i="41" s="1"/>
  <c r="G24" i="41"/>
  <c r="H24" i="41" s="1"/>
  <c r="I38" i="41"/>
  <c r="J38" i="41" s="1"/>
  <c r="I19" i="41"/>
  <c r="J19" i="41" s="1"/>
  <c r="I24" i="41"/>
  <c r="AK24" i="41" s="1"/>
  <c r="I28" i="41"/>
  <c r="AK28" i="41" s="1"/>
  <c r="G59" i="41"/>
  <c r="H59" i="41" s="1"/>
  <c r="I82" i="41"/>
  <c r="J82" i="41" s="1"/>
  <c r="I87" i="41"/>
  <c r="J87" i="41" s="1"/>
  <c r="G101" i="41"/>
  <c r="H101" i="41" s="1"/>
  <c r="G52" i="41"/>
  <c r="AJ52" i="41" s="1"/>
  <c r="G67" i="41"/>
  <c r="H67" i="41" s="1"/>
  <c r="G70" i="41"/>
  <c r="AJ70" i="41" s="1"/>
  <c r="G95" i="41"/>
  <c r="AJ95" i="41" s="1"/>
  <c r="G26" i="41"/>
  <c r="AJ26" i="41" s="1"/>
  <c r="G30" i="41"/>
  <c r="AJ30" i="41" s="1"/>
  <c r="I31" i="41"/>
  <c r="J31" i="41" s="1"/>
  <c r="G46" i="41"/>
  <c r="AJ46" i="41" s="1"/>
  <c r="I52" i="41"/>
  <c r="AK52" i="41" s="1"/>
  <c r="G74" i="41"/>
  <c r="AJ74" i="41" s="1"/>
  <c r="I75" i="41"/>
  <c r="J75" i="41" s="1"/>
  <c r="G21" i="41"/>
  <c r="H21" i="41" s="1"/>
  <c r="I23" i="41"/>
  <c r="J23" i="41" s="1"/>
  <c r="G42" i="41"/>
  <c r="AJ42" i="41" s="1"/>
  <c r="G43" i="41"/>
  <c r="AJ43" i="41" s="1"/>
  <c r="G58" i="41"/>
  <c r="H58" i="41" s="1"/>
  <c r="I59" i="41"/>
  <c r="AK59" i="41" s="1"/>
  <c r="I67" i="41"/>
  <c r="J67" i="41" s="1"/>
  <c r="I96" i="41"/>
  <c r="AK96" i="41" s="1"/>
  <c r="I18" i="41"/>
  <c r="AK18" i="41" s="1"/>
  <c r="I27" i="41"/>
  <c r="AK27" i="41" s="1"/>
  <c r="G54" i="41"/>
  <c r="AJ54" i="41" s="1"/>
  <c r="G69" i="41"/>
  <c r="H69" i="41" s="1"/>
  <c r="G79" i="41"/>
  <c r="AJ79" i="41" s="1"/>
  <c r="G84" i="41"/>
  <c r="AJ84" i="41" s="1"/>
  <c r="I101" i="41"/>
  <c r="J101" i="41" s="1"/>
  <c r="G106" i="41"/>
  <c r="H106" i="41" s="1"/>
  <c r="G25" i="41"/>
  <c r="AJ25" i="41" s="1"/>
  <c r="I26" i="41"/>
  <c r="AK26" i="41" s="1"/>
  <c r="G33" i="41"/>
  <c r="AJ33" i="41" s="1"/>
  <c r="I51" i="41"/>
  <c r="J51" i="41" s="1"/>
  <c r="G61" i="41"/>
  <c r="AJ61" i="41" s="1"/>
  <c r="I66" i="41"/>
  <c r="J66" i="41" s="1"/>
  <c r="G78" i="41"/>
  <c r="AJ78" i="41" s="1"/>
  <c r="G83" i="41"/>
  <c r="H83" i="41" s="1"/>
  <c r="G88" i="41"/>
  <c r="H88" i="41" s="1"/>
  <c r="I95" i="41"/>
  <c r="J95" i="41" s="1"/>
  <c r="G98" i="41"/>
  <c r="AJ98" i="41" s="1"/>
  <c r="I34" i="41"/>
  <c r="AK34" i="41" s="1"/>
  <c r="G41" i="41"/>
  <c r="H41" i="41" s="1"/>
  <c r="G45" i="41"/>
  <c r="AJ45" i="41" s="1"/>
  <c r="I79" i="41"/>
  <c r="J79" i="41" s="1"/>
  <c r="I84" i="41"/>
  <c r="J84" i="41" s="1"/>
  <c r="G32" i="40"/>
  <c r="AJ32" i="40" s="1"/>
  <c r="G55" i="40"/>
  <c r="H55" i="40" s="1"/>
  <c r="G59" i="40"/>
  <c r="H59" i="40" s="1"/>
  <c r="I60" i="40"/>
  <c r="J60" i="40" s="1"/>
  <c r="G66" i="40"/>
  <c r="AJ66" i="40" s="1"/>
  <c r="G78" i="40"/>
  <c r="H78" i="40" s="1"/>
  <c r="G82" i="40"/>
  <c r="H82" i="40" s="1"/>
  <c r="G88" i="40"/>
  <c r="H88" i="40" s="1"/>
  <c r="G92" i="40"/>
  <c r="H92" i="40" s="1"/>
  <c r="G107" i="40"/>
  <c r="H107" i="40" s="1"/>
  <c r="G69" i="40"/>
  <c r="AJ69" i="40" s="1"/>
  <c r="I70" i="40"/>
  <c r="J70" i="40" s="1"/>
  <c r="G73" i="40"/>
  <c r="AJ73" i="40" s="1"/>
  <c r="G84" i="40"/>
  <c r="AJ84" i="40" s="1"/>
  <c r="G28" i="40"/>
  <c r="AJ28" i="40" s="1"/>
  <c r="G39" i="40"/>
  <c r="H39" i="40" s="1"/>
  <c r="I40" i="40"/>
  <c r="AK40" i="40" s="1"/>
  <c r="G58" i="40"/>
  <c r="H58" i="40" s="1"/>
  <c r="G20" i="40"/>
  <c r="H20" i="40" s="1"/>
  <c r="G51" i="40"/>
  <c r="AJ51" i="40" s="1"/>
  <c r="G19" i="40"/>
  <c r="H19" i="40" s="1"/>
  <c r="I20" i="40"/>
  <c r="J20" i="40" s="1"/>
  <c r="G27" i="40"/>
  <c r="AJ27" i="40" s="1"/>
  <c r="G43" i="40"/>
  <c r="AJ43" i="40" s="1"/>
  <c r="G50" i="40"/>
  <c r="H50" i="40" s="1"/>
  <c r="G54" i="40"/>
  <c r="AJ54" i="40" s="1"/>
  <c r="I55" i="40"/>
  <c r="J55" i="40" s="1"/>
  <c r="G61" i="40"/>
  <c r="H61" i="40" s="1"/>
  <c r="G68" i="40"/>
  <c r="H68" i="40" s="1"/>
  <c r="G83" i="40"/>
  <c r="H83" i="40" s="1"/>
  <c r="G87" i="40"/>
  <c r="H87" i="40" s="1"/>
  <c r="G95" i="40"/>
  <c r="H95" i="40" s="1"/>
  <c r="G103" i="40"/>
  <c r="H103" i="40" s="1"/>
  <c r="G26" i="40"/>
  <c r="AJ26" i="40" s="1"/>
  <c r="G60" i="40"/>
  <c r="H60" i="40" s="1"/>
  <c r="G64" i="40"/>
  <c r="H64" i="40" s="1"/>
  <c r="I65" i="40"/>
  <c r="J65" i="40" s="1"/>
  <c r="G23" i="40"/>
  <c r="H23" i="40" s="1"/>
  <c r="I27" i="40"/>
  <c r="J27" i="40" s="1"/>
  <c r="G70" i="40"/>
  <c r="H70" i="40" s="1"/>
  <c r="G21" i="40"/>
  <c r="AJ21" i="40" s="1"/>
  <c r="G36" i="40"/>
  <c r="H36" i="40" s="1"/>
  <c r="G38" i="40"/>
  <c r="H38" i="40" s="1"/>
  <c r="G44" i="40"/>
  <c r="H44" i="40" s="1"/>
  <c r="I50" i="40"/>
  <c r="J50" i="40" s="1"/>
  <c r="G63" i="40"/>
  <c r="H63" i="40" s="1"/>
  <c r="G25" i="40"/>
  <c r="AJ25" i="40" s="1"/>
  <c r="I26" i="40"/>
  <c r="J26" i="40" s="1"/>
  <c r="G40" i="40"/>
  <c r="AJ40" i="40" s="1"/>
  <c r="G56" i="40"/>
  <c r="AJ56" i="40" s="1"/>
  <c r="G18" i="39"/>
  <c r="AJ18" i="39" s="1"/>
  <c r="G24" i="39"/>
  <c r="H24" i="39" s="1"/>
  <c r="I50" i="39"/>
  <c r="J50" i="39" s="1"/>
  <c r="G57" i="39"/>
  <c r="H57" i="39" s="1"/>
  <c r="G61" i="39"/>
  <c r="H61" i="39" s="1"/>
  <c r="G91" i="39"/>
  <c r="H91" i="39" s="1"/>
  <c r="I19" i="39"/>
  <c r="AK19" i="39" s="1"/>
  <c r="G48" i="39"/>
  <c r="AJ48" i="39" s="1"/>
  <c r="I70" i="39"/>
  <c r="J70" i="39" s="1"/>
  <c r="G84" i="39"/>
  <c r="H84" i="39" s="1"/>
  <c r="G88" i="39"/>
  <c r="AJ88" i="39" s="1"/>
  <c r="G98" i="39"/>
  <c r="H98" i="39" s="1"/>
  <c r="G56" i="39"/>
  <c r="AJ56" i="39" s="1"/>
  <c r="I18" i="39"/>
  <c r="AK18" i="39" s="1"/>
  <c r="I24" i="39"/>
  <c r="AK24" i="39" s="1"/>
  <c r="I33" i="39"/>
  <c r="J33" i="39" s="1"/>
  <c r="G60" i="39"/>
  <c r="H60" i="39" s="1"/>
  <c r="I61" i="39"/>
  <c r="AK61" i="39" s="1"/>
  <c r="G64" i="39"/>
  <c r="AJ64" i="39" s="1"/>
  <c r="G68" i="39"/>
  <c r="H68" i="39" s="1"/>
  <c r="G102" i="39"/>
  <c r="H102" i="39" s="1"/>
  <c r="G41" i="39"/>
  <c r="AJ41" i="39" s="1"/>
  <c r="I65" i="39"/>
  <c r="J65" i="39" s="1"/>
  <c r="G87" i="39"/>
  <c r="H87" i="39" s="1"/>
  <c r="I23" i="39"/>
  <c r="J23" i="39" s="1"/>
  <c r="G31" i="39"/>
  <c r="H31" i="39" s="1"/>
  <c r="G55" i="39"/>
  <c r="H55" i="39" s="1"/>
  <c r="G67" i="39"/>
  <c r="AJ67" i="39" s="1"/>
  <c r="G72" i="39"/>
  <c r="H72" i="39" s="1"/>
  <c r="I73" i="39"/>
  <c r="AK73" i="39" s="1"/>
  <c r="G26" i="39"/>
  <c r="H26" i="39" s="1"/>
  <c r="G89" i="39"/>
  <c r="AJ89" i="39" s="1"/>
  <c r="G101" i="39"/>
  <c r="H101" i="39" s="1"/>
  <c r="G45" i="39"/>
  <c r="H45" i="39" s="1"/>
  <c r="I46" i="39"/>
  <c r="J46" i="39" s="1"/>
  <c r="G50" i="39"/>
  <c r="H50" i="39" s="1"/>
  <c r="I60" i="39"/>
  <c r="J60" i="39" s="1"/>
  <c r="G79" i="39"/>
  <c r="H79" i="39" s="1"/>
  <c r="I51" i="39"/>
  <c r="AK51" i="39" s="1"/>
  <c r="G66" i="39"/>
  <c r="AJ66" i="39" s="1"/>
  <c r="G25" i="39"/>
  <c r="AJ25" i="39" s="1"/>
  <c r="G34" i="39"/>
  <c r="AJ34" i="39" s="1"/>
  <c r="G44" i="39"/>
  <c r="H44" i="39" s="1"/>
  <c r="G58" i="39"/>
  <c r="AJ58" i="39" s="1"/>
  <c r="I67" i="39"/>
  <c r="AK67" i="39" s="1"/>
  <c r="G70" i="39"/>
  <c r="H70" i="39" s="1"/>
  <c r="G29" i="39"/>
  <c r="H29" i="39" s="1"/>
  <c r="G39" i="39"/>
  <c r="AJ39" i="39" s="1"/>
  <c r="G49" i="39"/>
  <c r="H49" i="39" s="1"/>
  <c r="I55" i="39"/>
  <c r="J55" i="39" s="1"/>
  <c r="G74" i="39"/>
  <c r="H74" i="39" s="1"/>
  <c r="G82" i="39"/>
  <c r="H82" i="39" s="1"/>
  <c r="G96" i="39"/>
  <c r="AJ96" i="39" s="1"/>
  <c r="G99" i="39"/>
  <c r="H99" i="39" s="1"/>
  <c r="I101" i="39"/>
  <c r="J101" i="39" s="1"/>
  <c r="I26" i="38"/>
  <c r="AK26" i="38" s="1"/>
  <c r="G32" i="38"/>
  <c r="H32" i="38" s="1"/>
  <c r="G36" i="38"/>
  <c r="H36" i="38" s="1"/>
  <c r="I42" i="38"/>
  <c r="AK42" i="38" s="1"/>
  <c r="I62" i="38"/>
  <c r="AK62" i="38" s="1"/>
  <c r="I69" i="38"/>
  <c r="AK69" i="38" s="1"/>
  <c r="G73" i="38"/>
  <c r="AJ73" i="38" s="1"/>
  <c r="G95" i="38"/>
  <c r="H95" i="38" s="1"/>
  <c r="G19" i="38"/>
  <c r="AJ19" i="38" s="1"/>
  <c r="G45" i="38"/>
  <c r="H45" i="38" s="1"/>
  <c r="G49" i="38"/>
  <c r="AJ49" i="38" s="1"/>
  <c r="I54" i="38"/>
  <c r="J54" i="38" s="1"/>
  <c r="G60" i="38"/>
  <c r="H60" i="38" s="1"/>
  <c r="I65" i="38"/>
  <c r="J65" i="38" s="1"/>
  <c r="G75" i="38"/>
  <c r="AJ75" i="38" s="1"/>
  <c r="I101" i="38"/>
  <c r="J101" i="38" s="1"/>
  <c r="G103" i="38"/>
  <c r="H103" i="38" s="1"/>
  <c r="I104" i="38"/>
  <c r="J104" i="38" s="1"/>
  <c r="G35" i="38"/>
  <c r="H35" i="38" s="1"/>
  <c r="I38" i="38"/>
  <c r="J38" i="38" s="1"/>
  <c r="G44" i="38"/>
  <c r="H44" i="38" s="1"/>
  <c r="I45" i="38"/>
  <c r="J45" i="38" s="1"/>
  <c r="G56" i="38"/>
  <c r="AJ56" i="38" s="1"/>
  <c r="G57" i="38"/>
  <c r="AJ57" i="38" s="1"/>
  <c r="I84" i="38"/>
  <c r="J84" i="38" s="1"/>
  <c r="G87" i="38"/>
  <c r="AJ87" i="38" s="1"/>
  <c r="G98" i="38"/>
  <c r="H98" i="38" s="1"/>
  <c r="G18" i="38"/>
  <c r="AJ18" i="38" s="1"/>
  <c r="G23" i="38"/>
  <c r="AJ23" i="38" s="1"/>
  <c r="G24" i="38"/>
  <c r="H24" i="38" s="1"/>
  <c r="G27" i="38"/>
  <c r="H27" i="38" s="1"/>
  <c r="G31" i="38"/>
  <c r="H31" i="38" s="1"/>
  <c r="I36" i="38"/>
  <c r="AK36" i="38" s="1"/>
  <c r="I41" i="38"/>
  <c r="J41" i="38" s="1"/>
  <c r="G63" i="38"/>
  <c r="AJ63" i="38" s="1"/>
  <c r="G70" i="38"/>
  <c r="H70" i="38" s="1"/>
  <c r="I76" i="38"/>
  <c r="AK76" i="38" s="1"/>
  <c r="I19" i="38"/>
  <c r="AK19" i="38" s="1"/>
  <c r="I32" i="38"/>
  <c r="J32" i="38" s="1"/>
  <c r="G39" i="38"/>
  <c r="H39" i="38" s="1"/>
  <c r="G48" i="38"/>
  <c r="H48" i="38" s="1"/>
  <c r="I57" i="38"/>
  <c r="AK57" i="38" s="1"/>
  <c r="I64" i="38"/>
  <c r="J64" i="38" s="1"/>
  <c r="G79" i="38"/>
  <c r="AJ79" i="38" s="1"/>
  <c r="G86" i="38"/>
  <c r="H86" i="38" s="1"/>
  <c r="G89" i="38"/>
  <c r="AJ89" i="38" s="1"/>
  <c r="I95" i="38"/>
  <c r="J95" i="38" s="1"/>
  <c r="I49" i="38"/>
  <c r="J49" i="38" s="1"/>
  <c r="G55" i="38"/>
  <c r="AJ55" i="38" s="1"/>
  <c r="G59" i="38"/>
  <c r="H59" i="38" s="1"/>
  <c r="G66" i="38"/>
  <c r="AJ66" i="38" s="1"/>
  <c r="G74" i="38"/>
  <c r="H74" i="38" s="1"/>
  <c r="I75" i="38"/>
  <c r="J75" i="38" s="1"/>
  <c r="G107" i="38"/>
  <c r="H107" i="38" s="1"/>
  <c r="G30" i="38"/>
  <c r="H30" i="38" s="1"/>
  <c r="G51" i="38"/>
  <c r="AJ51" i="38" s="1"/>
  <c r="G52" i="38"/>
  <c r="AJ52" i="38" s="1"/>
  <c r="I56" i="38"/>
  <c r="AK56" i="38" s="1"/>
  <c r="I60" i="38"/>
  <c r="J60" i="38" s="1"/>
  <c r="I67" i="38"/>
  <c r="AK67" i="38" s="1"/>
  <c r="I98" i="38"/>
  <c r="AK98" i="38" s="1"/>
  <c r="I24" i="38"/>
  <c r="J24" i="38" s="1"/>
  <c r="I18" i="38"/>
  <c r="AK18" i="38" s="1"/>
  <c r="I27" i="38"/>
  <c r="AK27" i="38" s="1"/>
  <c r="G33" i="38"/>
  <c r="AJ33" i="38" s="1"/>
  <c r="G34" i="38"/>
  <c r="AJ34" i="38" s="1"/>
  <c r="G42" i="38"/>
  <c r="H42" i="38" s="1"/>
  <c r="I52" i="38"/>
  <c r="AK52" i="38" s="1"/>
  <c r="I70" i="38"/>
  <c r="AK70" i="38" s="1"/>
  <c r="G82" i="38"/>
  <c r="H82" i="38" s="1"/>
  <c r="G88" i="38"/>
  <c r="H88" i="38" s="1"/>
  <c r="I89" i="38"/>
  <c r="J89" i="38" s="1"/>
  <c r="G92" i="38"/>
  <c r="AJ92" i="38" s="1"/>
  <c r="G101" i="38"/>
  <c r="H101" i="38" s="1"/>
  <c r="G25" i="38"/>
  <c r="H25" i="38" s="1"/>
  <c r="G50" i="38"/>
  <c r="AJ50" i="38" s="1"/>
  <c r="G54" i="38"/>
  <c r="H54" i="38" s="1"/>
  <c r="I59" i="38"/>
  <c r="J59" i="38" s="1"/>
  <c r="G62" i="38"/>
  <c r="AJ62" i="38" s="1"/>
  <c r="I107" i="38"/>
  <c r="J107" i="38" s="1"/>
  <c r="G20" i="38"/>
  <c r="H20" i="38" s="1"/>
  <c r="G41" i="38"/>
  <c r="AJ41" i="38" s="1"/>
  <c r="I51" i="38"/>
  <c r="AK51" i="38" s="1"/>
  <c r="I55" i="38"/>
  <c r="AK55" i="38" s="1"/>
  <c r="G61" i="38"/>
  <c r="H61" i="38" s="1"/>
  <c r="G68" i="38"/>
  <c r="H68" i="38" s="1"/>
  <c r="I74" i="38"/>
  <c r="J74" i="38" s="1"/>
  <c r="G81" i="38"/>
  <c r="H81" i="38" s="1"/>
  <c r="G84" i="38"/>
  <c r="H84" i="38" s="1"/>
  <c r="G91" i="38"/>
  <c r="H91" i="38" s="1"/>
  <c r="AF100" i="45"/>
  <c r="C8" i="18" s="1"/>
  <c r="J8" i="18" s="1"/>
  <c r="AJ53" i="45"/>
  <c r="I104" i="45"/>
  <c r="J104" i="45" s="1"/>
  <c r="X76" i="45"/>
  <c r="I76" i="45" s="1"/>
  <c r="X94" i="45"/>
  <c r="I94" i="45" s="1"/>
  <c r="X99" i="45"/>
  <c r="I99" i="45" s="1"/>
  <c r="X82" i="45"/>
  <c r="I82" i="45" s="1"/>
  <c r="X87" i="45"/>
  <c r="I87" i="45" s="1"/>
  <c r="X92" i="45"/>
  <c r="I92" i="45" s="1"/>
  <c r="X106" i="45"/>
  <c r="I106" i="45" s="1"/>
  <c r="J106" i="45" s="1"/>
  <c r="X26" i="45"/>
  <c r="I26" i="45" s="1"/>
  <c r="X31" i="45"/>
  <c r="I31" i="45" s="1"/>
  <c r="X36" i="45"/>
  <c r="I36" i="45" s="1"/>
  <c r="X49" i="45"/>
  <c r="I49" i="45" s="1"/>
  <c r="X54" i="45"/>
  <c r="I54" i="45" s="1"/>
  <c r="X59" i="45"/>
  <c r="I59" i="45" s="1"/>
  <c r="X64" i="45"/>
  <c r="I64" i="45" s="1"/>
  <c r="X69" i="45"/>
  <c r="I69" i="45" s="1"/>
  <c r="X75" i="45"/>
  <c r="I75" i="45" s="1"/>
  <c r="X98" i="45"/>
  <c r="I98" i="45" s="1"/>
  <c r="X42" i="45"/>
  <c r="I42" i="45" s="1"/>
  <c r="X103" i="45"/>
  <c r="I103" i="45" s="1"/>
  <c r="J103" i="45" s="1"/>
  <c r="X81" i="45"/>
  <c r="I81" i="45" s="1"/>
  <c r="X86" i="45"/>
  <c r="I86" i="45" s="1"/>
  <c r="X91" i="45"/>
  <c r="I91" i="45" s="1"/>
  <c r="X25" i="45"/>
  <c r="I25" i="45" s="1"/>
  <c r="X30" i="45"/>
  <c r="I30" i="45" s="1"/>
  <c r="X35" i="45"/>
  <c r="I35" i="45" s="1"/>
  <c r="X48" i="45"/>
  <c r="I48" i="45" s="1"/>
  <c r="X53" i="45"/>
  <c r="I53" i="45" s="1"/>
  <c r="X58" i="45"/>
  <c r="I58" i="45" s="1"/>
  <c r="X63" i="45"/>
  <c r="I63" i="45" s="1"/>
  <c r="X68" i="45"/>
  <c r="I68" i="45" s="1"/>
  <c r="X97" i="45"/>
  <c r="I97" i="45" s="1"/>
  <c r="X18" i="45"/>
  <c r="I18" i="45" s="1"/>
  <c r="X41" i="45"/>
  <c r="I41" i="45" s="1"/>
  <c r="X46" i="45"/>
  <c r="I46" i="45" s="1"/>
  <c r="X74" i="45"/>
  <c r="I74" i="45" s="1"/>
  <c r="X80" i="45"/>
  <c r="I80" i="45" s="1"/>
  <c r="X85" i="45"/>
  <c r="I85" i="45" s="1"/>
  <c r="X90" i="45"/>
  <c r="I90" i="45" s="1"/>
  <c r="X105" i="45"/>
  <c r="I105" i="45" s="1"/>
  <c r="J105" i="45" s="1"/>
  <c r="X24" i="45"/>
  <c r="I24" i="45" s="1"/>
  <c r="X29" i="45"/>
  <c r="I29" i="45" s="1"/>
  <c r="X34" i="45"/>
  <c r="I34" i="45" s="1"/>
  <c r="X52" i="45"/>
  <c r="I52" i="45" s="1"/>
  <c r="X57" i="45"/>
  <c r="I57" i="45" s="1"/>
  <c r="X62" i="45"/>
  <c r="I62" i="45" s="1"/>
  <c r="X67" i="45"/>
  <c r="I67" i="45" s="1"/>
  <c r="X96" i="45"/>
  <c r="I96" i="45" s="1"/>
  <c r="X102" i="45"/>
  <c r="I102" i="45" s="1"/>
  <c r="J102" i="45" s="1"/>
  <c r="X40" i="45"/>
  <c r="I40" i="45" s="1"/>
  <c r="X45" i="45"/>
  <c r="I45" i="45" s="1"/>
  <c r="X73" i="45"/>
  <c r="I73" i="45" s="1"/>
  <c r="X79" i="45"/>
  <c r="I79" i="45" s="1"/>
  <c r="X84" i="45"/>
  <c r="I84" i="45" s="1"/>
  <c r="X89" i="45"/>
  <c r="I89" i="45" s="1"/>
  <c r="X107" i="45"/>
  <c r="I107" i="45" s="1"/>
  <c r="J107" i="45" s="1"/>
  <c r="X51" i="45"/>
  <c r="I51" i="45" s="1"/>
  <c r="X56" i="45"/>
  <c r="I56" i="45" s="1"/>
  <c r="X61" i="45"/>
  <c r="I61" i="45" s="1"/>
  <c r="X66" i="45"/>
  <c r="I66" i="45" s="1"/>
  <c r="X95" i="45"/>
  <c r="I95" i="45" s="1"/>
  <c r="X21" i="45"/>
  <c r="I21" i="45" s="1"/>
  <c r="X39" i="45"/>
  <c r="I39" i="45" s="1"/>
  <c r="X44" i="45"/>
  <c r="I44" i="45" s="1"/>
  <c r="X72" i="45"/>
  <c r="I72" i="45" s="1"/>
  <c r="X78" i="45"/>
  <c r="I78" i="45" s="1"/>
  <c r="X83" i="45"/>
  <c r="I83" i="45" s="1"/>
  <c r="X88" i="45"/>
  <c r="I88" i="45" s="1"/>
  <c r="AF100" i="44"/>
  <c r="C7" i="18" s="1"/>
  <c r="J7" i="18" s="1"/>
  <c r="AJ27" i="44"/>
  <c r="X92" i="44"/>
  <c r="I92" i="44" s="1"/>
  <c r="X106" i="44"/>
  <c r="I106" i="44" s="1"/>
  <c r="J106" i="44" s="1"/>
  <c r="X31" i="44"/>
  <c r="I31" i="44" s="1"/>
  <c r="X36" i="44"/>
  <c r="I36" i="44" s="1"/>
  <c r="X49" i="44"/>
  <c r="I49" i="44" s="1"/>
  <c r="X54" i="44"/>
  <c r="I54" i="44" s="1"/>
  <c r="X59" i="44"/>
  <c r="I59" i="44" s="1"/>
  <c r="X64" i="44"/>
  <c r="I64" i="44" s="1"/>
  <c r="X69" i="44"/>
  <c r="I69" i="44" s="1"/>
  <c r="H84" i="44"/>
  <c r="X25" i="44"/>
  <c r="I25" i="44" s="1"/>
  <c r="X30" i="44"/>
  <c r="I30" i="44" s="1"/>
  <c r="X35" i="44"/>
  <c r="I35" i="44" s="1"/>
  <c r="X48" i="44"/>
  <c r="I48" i="44" s="1"/>
  <c r="X53" i="44"/>
  <c r="I53" i="44" s="1"/>
  <c r="X58" i="44"/>
  <c r="I58" i="44" s="1"/>
  <c r="X63" i="44"/>
  <c r="I63" i="44" s="1"/>
  <c r="X68" i="44"/>
  <c r="I68" i="44" s="1"/>
  <c r="X97" i="44"/>
  <c r="I97" i="44" s="1"/>
  <c r="X80" i="44"/>
  <c r="I80" i="44" s="1"/>
  <c r="X85" i="44"/>
  <c r="I85" i="44" s="1"/>
  <c r="X90" i="44"/>
  <c r="I90" i="44" s="1"/>
  <c r="X105" i="44"/>
  <c r="I105" i="44" s="1"/>
  <c r="J105" i="44" s="1"/>
  <c r="X96" i="44"/>
  <c r="I96" i="44" s="1"/>
  <c r="X102" i="44"/>
  <c r="I102" i="44" s="1"/>
  <c r="J102" i="44" s="1"/>
  <c r="X21" i="44"/>
  <c r="I21" i="44" s="1"/>
  <c r="X39" i="44"/>
  <c r="I39" i="44" s="1"/>
  <c r="X44" i="44"/>
  <c r="I44" i="44" s="1"/>
  <c r="X72" i="44"/>
  <c r="I72" i="44" s="1"/>
  <c r="X78" i="44"/>
  <c r="I78" i="44" s="1"/>
  <c r="X83" i="44"/>
  <c r="I83" i="44" s="1"/>
  <c r="X88" i="44"/>
  <c r="I88" i="44" s="1"/>
  <c r="AF100" i="43"/>
  <c r="C6" i="18" s="1"/>
  <c r="J6" i="18" s="1"/>
  <c r="H31" i="43"/>
  <c r="AJ31" i="43"/>
  <c r="H92" i="43"/>
  <c r="AJ92" i="43"/>
  <c r="I104" i="43"/>
  <c r="J104" i="43" s="1"/>
  <c r="X76" i="43"/>
  <c r="I76" i="43" s="1"/>
  <c r="X94" i="43"/>
  <c r="I94" i="43" s="1"/>
  <c r="X99" i="43"/>
  <c r="I99" i="43" s="1"/>
  <c r="X38" i="43"/>
  <c r="I38" i="43" s="1"/>
  <c r="X43" i="43"/>
  <c r="I43" i="43" s="1"/>
  <c r="X82" i="43"/>
  <c r="I82" i="43" s="1"/>
  <c r="X87" i="43"/>
  <c r="I87" i="43" s="1"/>
  <c r="X92" i="43"/>
  <c r="I92" i="43" s="1"/>
  <c r="X106" i="43"/>
  <c r="I106" i="43" s="1"/>
  <c r="J106" i="43" s="1"/>
  <c r="X31" i="43"/>
  <c r="I31" i="43" s="1"/>
  <c r="X36" i="43"/>
  <c r="I36" i="43" s="1"/>
  <c r="X49" i="43"/>
  <c r="I49" i="43" s="1"/>
  <c r="X54" i="43"/>
  <c r="I54" i="43" s="1"/>
  <c r="X59" i="43"/>
  <c r="I59" i="43" s="1"/>
  <c r="X64" i="43"/>
  <c r="I64" i="43" s="1"/>
  <c r="X69" i="43"/>
  <c r="I69" i="43" s="1"/>
  <c r="X75" i="43"/>
  <c r="I75" i="43" s="1"/>
  <c r="X98" i="43"/>
  <c r="I98" i="43" s="1"/>
  <c r="X19" i="43"/>
  <c r="I19" i="43" s="1"/>
  <c r="X42" i="43"/>
  <c r="I42" i="43" s="1"/>
  <c r="X103" i="43"/>
  <c r="I103" i="43" s="1"/>
  <c r="J103" i="43" s="1"/>
  <c r="X81" i="43"/>
  <c r="I81" i="43" s="1"/>
  <c r="X86" i="43"/>
  <c r="I86" i="43" s="1"/>
  <c r="X91" i="43"/>
  <c r="I91" i="43" s="1"/>
  <c r="X25" i="43"/>
  <c r="I25" i="43" s="1"/>
  <c r="X30" i="43"/>
  <c r="I30" i="43" s="1"/>
  <c r="X35" i="43"/>
  <c r="I35" i="43" s="1"/>
  <c r="X48" i="43"/>
  <c r="I48" i="43" s="1"/>
  <c r="X53" i="43"/>
  <c r="I53" i="43" s="1"/>
  <c r="X58" i="43"/>
  <c r="I58" i="43" s="1"/>
  <c r="X63" i="43"/>
  <c r="I63" i="43" s="1"/>
  <c r="X68" i="43"/>
  <c r="I68" i="43" s="1"/>
  <c r="X97" i="43"/>
  <c r="I97" i="43" s="1"/>
  <c r="X41" i="43"/>
  <c r="I41" i="43" s="1"/>
  <c r="X46" i="43"/>
  <c r="I46" i="43" s="1"/>
  <c r="X74" i="43"/>
  <c r="I74" i="43" s="1"/>
  <c r="X80" i="43"/>
  <c r="I80" i="43" s="1"/>
  <c r="X85" i="43"/>
  <c r="I85" i="43" s="1"/>
  <c r="X90" i="43"/>
  <c r="I90" i="43" s="1"/>
  <c r="X105" i="43"/>
  <c r="I105" i="43" s="1"/>
  <c r="J105" i="43" s="1"/>
  <c r="X24" i="43"/>
  <c r="I24" i="43" s="1"/>
  <c r="X29" i="43"/>
  <c r="I29" i="43" s="1"/>
  <c r="X34" i="43"/>
  <c r="I34" i="43" s="1"/>
  <c r="X52" i="43"/>
  <c r="I52" i="43" s="1"/>
  <c r="X57" i="43"/>
  <c r="I57" i="43" s="1"/>
  <c r="X62" i="43"/>
  <c r="I62" i="43" s="1"/>
  <c r="X67" i="43"/>
  <c r="I67" i="43" s="1"/>
  <c r="X96" i="43"/>
  <c r="I96" i="43" s="1"/>
  <c r="X102" i="43"/>
  <c r="I102" i="43" s="1"/>
  <c r="J102" i="43" s="1"/>
  <c r="X40" i="43"/>
  <c r="I40" i="43" s="1"/>
  <c r="X45" i="43"/>
  <c r="I45" i="43" s="1"/>
  <c r="X73" i="43"/>
  <c r="I73" i="43" s="1"/>
  <c r="X79" i="43"/>
  <c r="I79" i="43" s="1"/>
  <c r="X84" i="43"/>
  <c r="I84" i="43" s="1"/>
  <c r="X89" i="43"/>
  <c r="I89" i="43" s="1"/>
  <c r="X107" i="43"/>
  <c r="I107" i="43" s="1"/>
  <c r="J107" i="43" s="1"/>
  <c r="X51" i="43"/>
  <c r="I51" i="43" s="1"/>
  <c r="X56" i="43"/>
  <c r="I56" i="43" s="1"/>
  <c r="X61" i="43"/>
  <c r="I61" i="43" s="1"/>
  <c r="X66" i="43"/>
  <c r="I66" i="43" s="1"/>
  <c r="X95" i="43"/>
  <c r="I95" i="43" s="1"/>
  <c r="X21" i="43"/>
  <c r="I21" i="43" s="1"/>
  <c r="X39" i="43"/>
  <c r="I39" i="43" s="1"/>
  <c r="X44" i="43"/>
  <c r="I44" i="43" s="1"/>
  <c r="X72" i="43"/>
  <c r="I72" i="43" s="1"/>
  <c r="X78" i="43"/>
  <c r="I78" i="43" s="1"/>
  <c r="X83" i="43"/>
  <c r="I83" i="43" s="1"/>
  <c r="X88" i="43"/>
  <c r="I88" i="43" s="1"/>
  <c r="AF100" i="42"/>
  <c r="C5" i="18" s="1"/>
  <c r="J5" i="18" s="1"/>
  <c r="X99" i="42"/>
  <c r="I99" i="42" s="1"/>
  <c r="H85" i="42"/>
  <c r="X106" i="42"/>
  <c r="I106" i="42" s="1"/>
  <c r="J106" i="42" s="1"/>
  <c r="X103" i="42"/>
  <c r="I103" i="42" s="1"/>
  <c r="J103" i="42" s="1"/>
  <c r="AK20" i="42"/>
  <c r="X91" i="42"/>
  <c r="I91" i="42" s="1"/>
  <c r="X25" i="42"/>
  <c r="I25" i="42" s="1"/>
  <c r="X30" i="42"/>
  <c r="I30" i="42" s="1"/>
  <c r="X35" i="42"/>
  <c r="I35" i="42" s="1"/>
  <c r="X48" i="42"/>
  <c r="I48" i="42" s="1"/>
  <c r="X53" i="42"/>
  <c r="I53" i="42" s="1"/>
  <c r="X58" i="42"/>
  <c r="I58" i="42" s="1"/>
  <c r="X63" i="42"/>
  <c r="I63" i="42" s="1"/>
  <c r="X68" i="42"/>
  <c r="I68" i="42" s="1"/>
  <c r="X21" i="42"/>
  <c r="I21" i="42" s="1"/>
  <c r="X39" i="42"/>
  <c r="I39" i="42" s="1"/>
  <c r="X44" i="42"/>
  <c r="I44" i="42" s="1"/>
  <c r="X72" i="42"/>
  <c r="I72" i="42" s="1"/>
  <c r="AF100" i="41"/>
  <c r="C3" i="18" s="1"/>
  <c r="J3" i="18" s="1"/>
  <c r="AJ48" i="41"/>
  <c r="AK40" i="41"/>
  <c r="J40" i="41"/>
  <c r="H55" i="41"/>
  <c r="AJ55" i="41"/>
  <c r="H51" i="41"/>
  <c r="AJ51" i="41"/>
  <c r="H39" i="41"/>
  <c r="AJ39" i="41"/>
  <c r="AJ63" i="41"/>
  <c r="AK56" i="41"/>
  <c r="H23" i="41"/>
  <c r="AJ23" i="41"/>
  <c r="X99" i="41"/>
  <c r="I99" i="41" s="1"/>
  <c r="X106" i="41"/>
  <c r="I106" i="41" s="1"/>
  <c r="J106" i="41" s="1"/>
  <c r="X103" i="41"/>
  <c r="I103" i="41" s="1"/>
  <c r="J103" i="41" s="1"/>
  <c r="X25" i="41"/>
  <c r="I25" i="41" s="1"/>
  <c r="X30" i="41"/>
  <c r="I30" i="41" s="1"/>
  <c r="X35" i="41"/>
  <c r="I35" i="41" s="1"/>
  <c r="X48" i="41"/>
  <c r="I48" i="41" s="1"/>
  <c r="X53" i="41"/>
  <c r="I53" i="41" s="1"/>
  <c r="X58" i="41"/>
  <c r="I58" i="41" s="1"/>
  <c r="X63" i="41"/>
  <c r="I63" i="41" s="1"/>
  <c r="X68" i="41"/>
  <c r="I68" i="41" s="1"/>
  <c r="X97" i="41"/>
  <c r="I97" i="41" s="1"/>
  <c r="X105" i="41"/>
  <c r="I105" i="41" s="1"/>
  <c r="J105" i="41" s="1"/>
  <c r="X89" i="41"/>
  <c r="I89" i="41" s="1"/>
  <c r="X107" i="41"/>
  <c r="I107" i="41" s="1"/>
  <c r="J107" i="41" s="1"/>
  <c r="X21" i="41"/>
  <c r="I21" i="41" s="1"/>
  <c r="X39" i="41"/>
  <c r="I39" i="41" s="1"/>
  <c r="X44" i="41"/>
  <c r="I44" i="41" s="1"/>
  <c r="X72" i="41"/>
  <c r="I72" i="41" s="1"/>
  <c r="X88" i="41"/>
  <c r="I88" i="41" s="1"/>
  <c r="AF100" i="40"/>
  <c r="C4" i="18" s="1"/>
  <c r="J4" i="18" s="1"/>
  <c r="AK36" i="40"/>
  <c r="X76" i="40"/>
  <c r="I76" i="40" s="1"/>
  <c r="X94" i="40"/>
  <c r="I94" i="40" s="1"/>
  <c r="X99" i="40"/>
  <c r="I99" i="40" s="1"/>
  <c r="X38" i="40"/>
  <c r="I38" i="40" s="1"/>
  <c r="X43" i="40"/>
  <c r="I43" i="40" s="1"/>
  <c r="X82" i="40"/>
  <c r="I82" i="40" s="1"/>
  <c r="X87" i="40"/>
  <c r="I87" i="40" s="1"/>
  <c r="X92" i="40"/>
  <c r="I92" i="40" s="1"/>
  <c r="X106" i="40"/>
  <c r="I106" i="40" s="1"/>
  <c r="J106" i="40" s="1"/>
  <c r="X49" i="40"/>
  <c r="I49" i="40" s="1"/>
  <c r="X54" i="40"/>
  <c r="I54" i="40" s="1"/>
  <c r="X59" i="40"/>
  <c r="I59" i="40" s="1"/>
  <c r="X64" i="40"/>
  <c r="I64" i="40" s="1"/>
  <c r="X69" i="40"/>
  <c r="I69" i="40" s="1"/>
  <c r="X75" i="40"/>
  <c r="I75" i="40" s="1"/>
  <c r="H96" i="40"/>
  <c r="X98" i="40"/>
  <c r="I98" i="40" s="1"/>
  <c r="X19" i="40"/>
  <c r="I19" i="40" s="1"/>
  <c r="X42" i="40"/>
  <c r="I42" i="40" s="1"/>
  <c r="X103" i="40"/>
  <c r="I103" i="40" s="1"/>
  <c r="J103" i="40" s="1"/>
  <c r="X81" i="40"/>
  <c r="I81" i="40" s="1"/>
  <c r="X86" i="40"/>
  <c r="I86" i="40" s="1"/>
  <c r="X91" i="40"/>
  <c r="I91" i="40" s="1"/>
  <c r="X25" i="40"/>
  <c r="I25" i="40" s="1"/>
  <c r="X30" i="40"/>
  <c r="I30" i="40" s="1"/>
  <c r="X35" i="40"/>
  <c r="I35" i="40" s="1"/>
  <c r="X48" i="40"/>
  <c r="I48" i="40" s="1"/>
  <c r="X53" i="40"/>
  <c r="I53" i="40" s="1"/>
  <c r="X58" i="40"/>
  <c r="I58" i="40" s="1"/>
  <c r="X63" i="40"/>
  <c r="I63" i="40" s="1"/>
  <c r="X68" i="40"/>
  <c r="I68" i="40" s="1"/>
  <c r="X97" i="40"/>
  <c r="I97" i="40" s="1"/>
  <c r="X18" i="40"/>
  <c r="I18" i="40" s="1"/>
  <c r="X41" i="40"/>
  <c r="I41" i="40" s="1"/>
  <c r="X46" i="40"/>
  <c r="I46" i="40" s="1"/>
  <c r="X74" i="40"/>
  <c r="I74" i="40" s="1"/>
  <c r="X80" i="40"/>
  <c r="I80" i="40" s="1"/>
  <c r="X85" i="40"/>
  <c r="I85" i="40" s="1"/>
  <c r="X90" i="40"/>
  <c r="I90" i="40" s="1"/>
  <c r="X105" i="40"/>
  <c r="I105" i="40" s="1"/>
  <c r="J105" i="40" s="1"/>
  <c r="X24" i="40"/>
  <c r="I24" i="40" s="1"/>
  <c r="X29" i="40"/>
  <c r="I29" i="40" s="1"/>
  <c r="X34" i="40"/>
  <c r="I34" i="40" s="1"/>
  <c r="X52" i="40"/>
  <c r="I52" i="40" s="1"/>
  <c r="X57" i="40"/>
  <c r="I57" i="40" s="1"/>
  <c r="X62" i="40"/>
  <c r="I62" i="40" s="1"/>
  <c r="X67" i="40"/>
  <c r="I67" i="40" s="1"/>
  <c r="X96" i="40"/>
  <c r="I96" i="40" s="1"/>
  <c r="X102" i="40"/>
  <c r="I102" i="40" s="1"/>
  <c r="J102" i="40" s="1"/>
  <c r="X45" i="40"/>
  <c r="I45" i="40" s="1"/>
  <c r="X73" i="40"/>
  <c r="I73" i="40" s="1"/>
  <c r="X79" i="40"/>
  <c r="I79" i="40" s="1"/>
  <c r="X84" i="40"/>
  <c r="I84" i="40" s="1"/>
  <c r="X89" i="40"/>
  <c r="I89" i="40" s="1"/>
  <c r="X107" i="40"/>
  <c r="I107" i="40" s="1"/>
  <c r="J107" i="40" s="1"/>
  <c r="X23" i="40"/>
  <c r="I23" i="40" s="1"/>
  <c r="X28" i="40"/>
  <c r="I28" i="40" s="1"/>
  <c r="X33" i="40"/>
  <c r="I33" i="40" s="1"/>
  <c r="X51" i="40"/>
  <c r="I51" i="40" s="1"/>
  <c r="X56" i="40"/>
  <c r="I56" i="40" s="1"/>
  <c r="X61" i="40"/>
  <c r="I61" i="40" s="1"/>
  <c r="X66" i="40"/>
  <c r="I66" i="40" s="1"/>
  <c r="X95" i="40"/>
  <c r="I95" i="40" s="1"/>
  <c r="X21" i="40"/>
  <c r="I21" i="40" s="1"/>
  <c r="X39" i="40"/>
  <c r="I39" i="40" s="1"/>
  <c r="X44" i="40"/>
  <c r="I44" i="40" s="1"/>
  <c r="X72" i="40"/>
  <c r="I72" i="40" s="1"/>
  <c r="X78" i="40"/>
  <c r="I78" i="40" s="1"/>
  <c r="X83" i="40"/>
  <c r="I83" i="40" s="1"/>
  <c r="X88" i="40"/>
  <c r="I88" i="40" s="1"/>
  <c r="AF100" i="39"/>
  <c r="C10" i="18" s="1"/>
  <c r="J10" i="18" s="1"/>
  <c r="AJ95" i="39"/>
  <c r="AK52" i="39"/>
  <c r="AK28" i="39"/>
  <c r="X76" i="39"/>
  <c r="I76" i="39" s="1"/>
  <c r="X94" i="39"/>
  <c r="I94" i="39" s="1"/>
  <c r="X99" i="39"/>
  <c r="I99" i="39" s="1"/>
  <c r="X82" i="39"/>
  <c r="I82" i="39" s="1"/>
  <c r="X87" i="39"/>
  <c r="I87" i="39" s="1"/>
  <c r="H90" i="39"/>
  <c r="X92" i="39"/>
  <c r="I92" i="39" s="1"/>
  <c r="X106" i="39"/>
  <c r="I106" i="39" s="1"/>
  <c r="J106" i="39" s="1"/>
  <c r="X75" i="39"/>
  <c r="I75" i="39" s="1"/>
  <c r="X98" i="39"/>
  <c r="I98" i="39" s="1"/>
  <c r="X103" i="39"/>
  <c r="I103" i="39" s="1"/>
  <c r="J103" i="39" s="1"/>
  <c r="X81" i="39"/>
  <c r="I81" i="39" s="1"/>
  <c r="X86" i="39"/>
  <c r="I86" i="39" s="1"/>
  <c r="X91" i="39"/>
  <c r="I91" i="39" s="1"/>
  <c r="X25" i="39"/>
  <c r="I25" i="39" s="1"/>
  <c r="X30" i="39"/>
  <c r="I30" i="39" s="1"/>
  <c r="X35" i="39"/>
  <c r="I35" i="39" s="1"/>
  <c r="X48" i="39"/>
  <c r="I48" i="39" s="1"/>
  <c r="X53" i="39"/>
  <c r="I53" i="39" s="1"/>
  <c r="X58" i="39"/>
  <c r="I58" i="39" s="1"/>
  <c r="X63" i="39"/>
  <c r="I63" i="39" s="1"/>
  <c r="X68" i="39"/>
  <c r="I68" i="39" s="1"/>
  <c r="X97" i="39"/>
  <c r="I97" i="39" s="1"/>
  <c r="X80" i="39"/>
  <c r="I80" i="39" s="1"/>
  <c r="X85" i="39"/>
  <c r="I85" i="39" s="1"/>
  <c r="X90" i="39"/>
  <c r="I90" i="39" s="1"/>
  <c r="X105" i="39"/>
  <c r="I105" i="39" s="1"/>
  <c r="J105" i="39" s="1"/>
  <c r="X96" i="39"/>
  <c r="I96" i="39" s="1"/>
  <c r="X102" i="39"/>
  <c r="I102" i="39" s="1"/>
  <c r="J102" i="39" s="1"/>
  <c r="X79" i="39"/>
  <c r="I79" i="39" s="1"/>
  <c r="X84" i="39"/>
  <c r="I84" i="39" s="1"/>
  <c r="X89" i="39"/>
  <c r="I89" i="39" s="1"/>
  <c r="X107" i="39"/>
  <c r="I107" i="39" s="1"/>
  <c r="J107" i="39" s="1"/>
  <c r="X95" i="39"/>
  <c r="I95" i="39" s="1"/>
  <c r="X21" i="39"/>
  <c r="I21" i="39" s="1"/>
  <c r="X39" i="39"/>
  <c r="I39" i="39" s="1"/>
  <c r="X44" i="39"/>
  <c r="I44" i="39" s="1"/>
  <c r="X72" i="39"/>
  <c r="I72" i="39" s="1"/>
  <c r="X78" i="39"/>
  <c r="I78" i="39" s="1"/>
  <c r="X83" i="39"/>
  <c r="I83" i="39" s="1"/>
  <c r="X88" i="39"/>
  <c r="I88" i="39" s="1"/>
  <c r="AF100" i="38"/>
  <c r="C9" i="18" s="1"/>
  <c r="J9" i="18" s="1"/>
  <c r="AJ38" i="38"/>
  <c r="H53" i="38"/>
  <c r="H43" i="38"/>
  <c r="I94" i="38"/>
  <c r="I99" i="38"/>
  <c r="I82" i="38"/>
  <c r="I87" i="38"/>
  <c r="I92" i="38"/>
  <c r="I106" i="38"/>
  <c r="J106" i="38" s="1"/>
  <c r="I103" i="38"/>
  <c r="J103" i="38" s="1"/>
  <c r="AK20" i="38"/>
  <c r="I81" i="38"/>
  <c r="I86" i="38"/>
  <c r="I91" i="38"/>
  <c r="I30" i="38"/>
  <c r="I35" i="38"/>
  <c r="I48" i="38"/>
  <c r="I53" i="38"/>
  <c r="I58" i="38"/>
  <c r="I63" i="38"/>
  <c r="I68" i="38"/>
  <c r="I97" i="38"/>
  <c r="I80" i="38"/>
  <c r="I85" i="38"/>
  <c r="I90" i="38"/>
  <c r="I105" i="38"/>
  <c r="J105" i="38" s="1"/>
  <c r="I96" i="38"/>
  <c r="I102" i="38"/>
  <c r="J102" i="38" s="1"/>
  <c r="I61" i="38"/>
  <c r="I66" i="38"/>
  <c r="I21" i="38"/>
  <c r="I39" i="38"/>
  <c r="I44" i="38"/>
  <c r="I72" i="38"/>
  <c r="I78" i="38"/>
  <c r="I83" i="38"/>
  <c r="I88" i="38"/>
  <c r="I101" i="26"/>
  <c r="I104" i="26"/>
  <c r="G104" i="26"/>
  <c r="G101" i="26"/>
  <c r="G102" i="26"/>
  <c r="I103" i="26"/>
  <c r="I102" i="26"/>
  <c r="G103" i="26"/>
  <c r="I100" i="26" l="1"/>
  <c r="F21" i="28" s="1"/>
  <c r="G100" i="26"/>
  <c r="D21" i="28" s="1"/>
  <c r="J55" i="42"/>
  <c r="J40" i="38"/>
  <c r="H46" i="38"/>
  <c r="H80" i="43"/>
  <c r="AJ20" i="42"/>
  <c r="J85" i="41"/>
  <c r="H41" i="40"/>
  <c r="H72" i="38"/>
  <c r="AK59" i="42"/>
  <c r="H58" i="38"/>
  <c r="AJ46" i="43"/>
  <c r="H80" i="38"/>
  <c r="H45" i="45"/>
  <c r="J51" i="42"/>
  <c r="AJ83" i="42"/>
  <c r="AL83" i="42" s="1"/>
  <c r="AJ52" i="39"/>
  <c r="AK26" i="39"/>
  <c r="AJ34" i="41"/>
  <c r="H98" i="44"/>
  <c r="AJ46" i="44"/>
  <c r="AL46" i="44" s="1"/>
  <c r="H34" i="40"/>
  <c r="AK20" i="44"/>
  <c r="AJ65" i="39"/>
  <c r="AK70" i="44"/>
  <c r="AK36" i="42"/>
  <c r="AL36" i="42" s="1"/>
  <c r="H64" i="45"/>
  <c r="H35" i="40"/>
  <c r="H89" i="41"/>
  <c r="AJ35" i="39"/>
  <c r="H34" i="45"/>
  <c r="AJ76" i="43"/>
  <c r="H42" i="40"/>
  <c r="H83" i="45"/>
  <c r="AK34" i="39"/>
  <c r="AK65" i="42"/>
  <c r="AL65" i="42" s="1"/>
  <c r="H73" i="39"/>
  <c r="H71" i="39" s="1"/>
  <c r="AK69" i="42"/>
  <c r="AJ78" i="38"/>
  <c r="H26" i="44"/>
  <c r="H73" i="42"/>
  <c r="H29" i="38"/>
  <c r="AJ20" i="39"/>
  <c r="AJ43" i="44"/>
  <c r="H78" i="41"/>
  <c r="AJ48" i="40"/>
  <c r="H64" i="43"/>
  <c r="AK27" i="39"/>
  <c r="AL27" i="39" s="1"/>
  <c r="J82" i="42"/>
  <c r="H31" i="44"/>
  <c r="AJ32" i="43"/>
  <c r="J50" i="38"/>
  <c r="H92" i="39"/>
  <c r="H99" i="44"/>
  <c r="AK76" i="41"/>
  <c r="AK26" i="42"/>
  <c r="H74" i="44"/>
  <c r="AJ99" i="42"/>
  <c r="H97" i="42"/>
  <c r="AK38" i="39"/>
  <c r="AJ49" i="39"/>
  <c r="AJ28" i="41"/>
  <c r="AL28" i="41" s="1"/>
  <c r="AJ21" i="39"/>
  <c r="AJ64" i="41"/>
  <c r="AJ91" i="42"/>
  <c r="H85" i="43"/>
  <c r="H61" i="43"/>
  <c r="H28" i="38"/>
  <c r="J51" i="44"/>
  <c r="AJ50" i="42"/>
  <c r="AK92" i="42"/>
  <c r="AJ99" i="45"/>
  <c r="AJ72" i="40"/>
  <c r="J80" i="41"/>
  <c r="AJ36" i="43"/>
  <c r="J55" i="44"/>
  <c r="H99" i="40"/>
  <c r="AK28" i="45"/>
  <c r="J81" i="41"/>
  <c r="AJ78" i="43"/>
  <c r="H43" i="39"/>
  <c r="J91" i="41"/>
  <c r="AJ69" i="39"/>
  <c r="H86" i="39"/>
  <c r="H30" i="39"/>
  <c r="J79" i="44"/>
  <c r="H91" i="40"/>
  <c r="H21" i="38"/>
  <c r="AJ53" i="39"/>
  <c r="AJ53" i="40"/>
  <c r="AK61" i="42"/>
  <c r="AL61" i="42" s="1"/>
  <c r="AK74" i="42"/>
  <c r="H66" i="44"/>
  <c r="J69" i="38"/>
  <c r="H26" i="40"/>
  <c r="H98" i="43"/>
  <c r="AJ99" i="41"/>
  <c r="AJ88" i="40"/>
  <c r="AK19" i="41"/>
  <c r="AJ27" i="38"/>
  <c r="AL27" i="38" s="1"/>
  <c r="AJ76" i="39"/>
  <c r="AJ59" i="42"/>
  <c r="H43" i="40"/>
  <c r="AJ60" i="42"/>
  <c r="AJ95" i="43"/>
  <c r="AJ63" i="39"/>
  <c r="H39" i="45"/>
  <c r="AJ96" i="45"/>
  <c r="H51" i="40"/>
  <c r="AK94" i="44"/>
  <c r="AJ32" i="44"/>
  <c r="AK27" i="45"/>
  <c r="J70" i="41"/>
  <c r="AJ24" i="42"/>
  <c r="AL24" i="42" s="1"/>
  <c r="H34" i="43"/>
  <c r="J26" i="44"/>
  <c r="AJ36" i="44"/>
  <c r="AK38" i="42"/>
  <c r="J36" i="38"/>
  <c r="AJ62" i="39"/>
  <c r="AJ78" i="44"/>
  <c r="AL81" i="42"/>
  <c r="AJ33" i="43"/>
  <c r="AJ27" i="42"/>
  <c r="AL27" i="42" s="1"/>
  <c r="J57" i="39"/>
  <c r="H18" i="40"/>
  <c r="H80" i="39"/>
  <c r="J29" i="39"/>
  <c r="J20" i="43"/>
  <c r="H84" i="40"/>
  <c r="J81" i="42"/>
  <c r="AJ83" i="44"/>
  <c r="H40" i="41"/>
  <c r="J84" i="42"/>
  <c r="AJ18" i="43"/>
  <c r="AL90" i="41"/>
  <c r="AL85" i="41"/>
  <c r="J70" i="38"/>
  <c r="AK43" i="39"/>
  <c r="AL43" i="39" s="1"/>
  <c r="AJ38" i="40"/>
  <c r="AJ44" i="41"/>
  <c r="J76" i="44"/>
  <c r="J95" i="44"/>
  <c r="AK23" i="38"/>
  <c r="AL23" i="38" s="1"/>
  <c r="H90" i="41"/>
  <c r="AJ92" i="41"/>
  <c r="H33" i="42"/>
  <c r="H28" i="42"/>
  <c r="AJ86" i="42"/>
  <c r="AL86" i="42" s="1"/>
  <c r="H48" i="43"/>
  <c r="AJ60" i="44"/>
  <c r="H85" i="45"/>
  <c r="H90" i="40"/>
  <c r="H85" i="41"/>
  <c r="AJ49" i="41"/>
  <c r="H97" i="43"/>
  <c r="H34" i="44"/>
  <c r="H59" i="45"/>
  <c r="AJ28" i="39"/>
  <c r="AL28" i="39" s="1"/>
  <c r="AJ35" i="38"/>
  <c r="H80" i="41"/>
  <c r="AK98" i="44"/>
  <c r="AL98" i="44" s="1"/>
  <c r="AK70" i="45"/>
  <c r="AJ23" i="39"/>
  <c r="AJ83" i="38"/>
  <c r="H30" i="40"/>
  <c r="AJ19" i="41"/>
  <c r="H40" i="42"/>
  <c r="J60" i="41"/>
  <c r="AJ49" i="40"/>
  <c r="H97" i="41"/>
  <c r="AK65" i="43"/>
  <c r="AJ79" i="43"/>
  <c r="AK33" i="44"/>
  <c r="H62" i="38"/>
  <c r="J86" i="44"/>
  <c r="AK62" i="44"/>
  <c r="AL62" i="44" s="1"/>
  <c r="AJ59" i="39"/>
  <c r="AJ86" i="40"/>
  <c r="AK49" i="41"/>
  <c r="AJ19" i="42"/>
  <c r="AL19" i="42" s="1"/>
  <c r="AJ26" i="42"/>
  <c r="H79" i="44"/>
  <c r="H41" i="44"/>
  <c r="J23" i="45"/>
  <c r="J90" i="41"/>
  <c r="H85" i="40"/>
  <c r="AJ76" i="38"/>
  <c r="AL76" i="38" s="1"/>
  <c r="J25" i="38"/>
  <c r="AJ42" i="39"/>
  <c r="AK64" i="42"/>
  <c r="J86" i="42"/>
  <c r="H66" i="42"/>
  <c r="H61" i="42"/>
  <c r="AJ25" i="38"/>
  <c r="AL25" i="38" s="1"/>
  <c r="AK38" i="41"/>
  <c r="AL38" i="41" s="1"/>
  <c r="H44" i="42"/>
  <c r="AJ48" i="38"/>
  <c r="AK50" i="43"/>
  <c r="J26" i="41"/>
  <c r="J34" i="42"/>
  <c r="AJ94" i="42"/>
  <c r="AL94" i="42" s="1"/>
  <c r="AJ72" i="42"/>
  <c r="H62" i="40"/>
  <c r="AK70" i="39"/>
  <c r="AL79" i="44"/>
  <c r="AK46" i="39"/>
  <c r="AL46" i="39" s="1"/>
  <c r="AJ84" i="39"/>
  <c r="AJ36" i="38"/>
  <c r="AL36" i="38" s="1"/>
  <c r="AJ79" i="39"/>
  <c r="H27" i="43"/>
  <c r="J41" i="44"/>
  <c r="AJ26" i="43"/>
  <c r="AJ55" i="43"/>
  <c r="AL55" i="43" s="1"/>
  <c r="H81" i="44"/>
  <c r="AJ58" i="42"/>
  <c r="J50" i="44"/>
  <c r="H61" i="44"/>
  <c r="AJ73" i="43"/>
  <c r="H68" i="41"/>
  <c r="H33" i="38"/>
  <c r="H29" i="40"/>
  <c r="H21" i="40"/>
  <c r="AJ82" i="40"/>
  <c r="AK32" i="43"/>
  <c r="AK89" i="44"/>
  <c r="AL89" i="44" s="1"/>
  <c r="AK43" i="38"/>
  <c r="AL43" i="38" s="1"/>
  <c r="H24" i="40"/>
  <c r="H66" i="40"/>
  <c r="AJ32" i="41"/>
  <c r="H35" i="45"/>
  <c r="H75" i="42"/>
  <c r="J45" i="42"/>
  <c r="H33" i="41"/>
  <c r="AJ29" i="44"/>
  <c r="AL29" i="44" s="1"/>
  <c r="AJ60" i="38"/>
  <c r="J80" i="42"/>
  <c r="AL91" i="41"/>
  <c r="AJ83" i="41"/>
  <c r="AL83" i="41" s="1"/>
  <c r="AJ86" i="38"/>
  <c r="H60" i="41"/>
  <c r="J67" i="39"/>
  <c r="AJ69" i="41"/>
  <c r="AL69" i="41" s="1"/>
  <c r="J83" i="41"/>
  <c r="AJ94" i="43"/>
  <c r="H23" i="38"/>
  <c r="AJ63" i="40"/>
  <c r="AK75" i="38"/>
  <c r="AL75" i="38" s="1"/>
  <c r="AJ55" i="40"/>
  <c r="H79" i="41"/>
  <c r="H19" i="38"/>
  <c r="AJ70" i="40"/>
  <c r="J65" i="41"/>
  <c r="J69" i="41"/>
  <c r="H38" i="41"/>
  <c r="AJ25" i="42"/>
  <c r="AK19" i="44"/>
  <c r="H50" i="44"/>
  <c r="J79" i="38"/>
  <c r="H52" i="38"/>
  <c r="H69" i="40"/>
  <c r="AJ39" i="38"/>
  <c r="AJ20" i="38"/>
  <c r="AL20" i="38" s="1"/>
  <c r="H89" i="38"/>
  <c r="AK33" i="38"/>
  <c r="AL33" i="38" s="1"/>
  <c r="AK70" i="40"/>
  <c r="H79" i="40"/>
  <c r="AK50" i="40"/>
  <c r="J86" i="41"/>
  <c r="J19" i="38"/>
  <c r="H27" i="39"/>
  <c r="H27" i="40"/>
  <c r="H25" i="41"/>
  <c r="AK79" i="41"/>
  <c r="AL79" i="41" s="1"/>
  <c r="J52" i="42"/>
  <c r="AJ84" i="43"/>
  <c r="J65" i="44"/>
  <c r="AJ20" i="40"/>
  <c r="J62" i="38"/>
  <c r="H21" i="42"/>
  <c r="AJ55" i="45"/>
  <c r="AJ35" i="43"/>
  <c r="AJ44" i="38"/>
  <c r="H69" i="38"/>
  <c r="AJ20" i="44"/>
  <c r="AL20" i="44" s="1"/>
  <c r="J55" i="38"/>
  <c r="AK60" i="39"/>
  <c r="AJ95" i="40"/>
  <c r="AK67" i="41"/>
  <c r="J29" i="38"/>
  <c r="AJ98" i="38"/>
  <c r="AL98" i="38" s="1"/>
  <c r="J40" i="40"/>
  <c r="H45" i="42"/>
  <c r="H43" i="43"/>
  <c r="AJ91" i="43"/>
  <c r="H81" i="40"/>
  <c r="H73" i="40"/>
  <c r="H71" i="40" s="1"/>
  <c r="H51" i="44"/>
  <c r="H65" i="44"/>
  <c r="AK43" i="45"/>
  <c r="H24" i="44"/>
  <c r="AJ84" i="42"/>
  <c r="AL84" i="42" s="1"/>
  <c r="AJ60" i="40"/>
  <c r="H25" i="40"/>
  <c r="AK62" i="42"/>
  <c r="AL62" i="42" s="1"/>
  <c r="H89" i="40"/>
  <c r="AJ23" i="40"/>
  <c r="AJ81" i="41"/>
  <c r="AL81" i="41" s="1"/>
  <c r="H56" i="40"/>
  <c r="AK20" i="40"/>
  <c r="AJ65" i="40"/>
  <c r="AJ64" i="40"/>
  <c r="AK94" i="41"/>
  <c r="J57" i="41"/>
  <c r="AJ74" i="39"/>
  <c r="AL74" i="39" s="1"/>
  <c r="J62" i="41"/>
  <c r="AK28" i="43"/>
  <c r="H64" i="44"/>
  <c r="AJ29" i="45"/>
  <c r="AJ36" i="41"/>
  <c r="AK50" i="45"/>
  <c r="AK69" i="39"/>
  <c r="H79" i="38"/>
  <c r="AJ65" i="38"/>
  <c r="H97" i="39"/>
  <c r="AK55" i="40"/>
  <c r="AK23" i="42"/>
  <c r="AJ50" i="43"/>
  <c r="AJ86" i="44"/>
  <c r="AL86" i="44" s="1"/>
  <c r="H79" i="45"/>
  <c r="H80" i="40"/>
  <c r="J73" i="38"/>
  <c r="H50" i="38"/>
  <c r="H29" i="41"/>
  <c r="J59" i="41"/>
  <c r="H57" i="42"/>
  <c r="J70" i="42"/>
  <c r="H56" i="42"/>
  <c r="AJ52" i="43"/>
  <c r="AJ51" i="43"/>
  <c r="AJ99" i="43"/>
  <c r="AJ69" i="44"/>
  <c r="AK28" i="44"/>
  <c r="AL28" i="44" s="1"/>
  <c r="AJ51" i="45"/>
  <c r="AJ44" i="40"/>
  <c r="H67" i="40"/>
  <c r="H45" i="44"/>
  <c r="AJ26" i="38"/>
  <c r="AL26" i="38" s="1"/>
  <c r="H33" i="40"/>
  <c r="AJ88" i="44"/>
  <c r="AJ33" i="44"/>
  <c r="H87" i="38"/>
  <c r="H67" i="39"/>
  <c r="H41" i="39"/>
  <c r="J32" i="40"/>
  <c r="H44" i="43"/>
  <c r="AJ54" i="44"/>
  <c r="AJ70" i="44"/>
  <c r="AJ57" i="39"/>
  <c r="AL57" i="39" s="1"/>
  <c r="AJ69" i="43"/>
  <c r="H80" i="45"/>
  <c r="AJ28" i="43"/>
  <c r="AJ45" i="39"/>
  <c r="AL45" i="39" s="1"/>
  <c r="H90" i="43"/>
  <c r="AK40" i="44"/>
  <c r="AL40" i="44" s="1"/>
  <c r="H85" i="44"/>
  <c r="AK55" i="45"/>
  <c r="AJ66" i="41"/>
  <c r="AK55" i="41"/>
  <c r="AL55" i="41" s="1"/>
  <c r="H35" i="41"/>
  <c r="H30" i="45"/>
  <c r="AJ84" i="38"/>
  <c r="H55" i="38"/>
  <c r="AK32" i="39"/>
  <c r="AL32" i="39" s="1"/>
  <c r="H26" i="41"/>
  <c r="AK61" i="41"/>
  <c r="AL61" i="41" s="1"/>
  <c r="H70" i="42"/>
  <c r="J41" i="42"/>
  <c r="J74" i="44"/>
  <c r="H48" i="44"/>
  <c r="AJ23" i="43"/>
  <c r="AJ61" i="38"/>
  <c r="AJ87" i="45"/>
  <c r="H75" i="38"/>
  <c r="AK46" i="41"/>
  <c r="AL46" i="41" s="1"/>
  <c r="AK43" i="44"/>
  <c r="H42" i="41"/>
  <c r="H100" i="40"/>
  <c r="AJ61" i="45"/>
  <c r="AJ94" i="40"/>
  <c r="AJ23" i="44"/>
  <c r="J27" i="41"/>
  <c r="AJ95" i="42"/>
  <c r="AJ24" i="39"/>
  <c r="AL24" i="39" s="1"/>
  <c r="AJ72" i="43"/>
  <c r="H90" i="38"/>
  <c r="H34" i="38"/>
  <c r="J26" i="38"/>
  <c r="AK32" i="38"/>
  <c r="H66" i="38"/>
  <c r="H88" i="39"/>
  <c r="AJ87" i="41"/>
  <c r="AJ87" i="43"/>
  <c r="H97" i="45"/>
  <c r="H93" i="45" s="1"/>
  <c r="H89" i="45"/>
  <c r="H40" i="44"/>
  <c r="H85" i="38"/>
  <c r="H92" i="38"/>
  <c r="AK74" i="38"/>
  <c r="AJ31" i="39"/>
  <c r="AJ67" i="41"/>
  <c r="AJ87" i="40"/>
  <c r="AJ41" i="41"/>
  <c r="AL41" i="41" s="1"/>
  <c r="AK54" i="41"/>
  <c r="AL54" i="41" s="1"/>
  <c r="H59" i="44"/>
  <c r="H73" i="38"/>
  <c r="AK64" i="38"/>
  <c r="AJ74" i="38"/>
  <c r="H95" i="41"/>
  <c r="J83" i="42"/>
  <c r="J51" i="39"/>
  <c r="AK50" i="39"/>
  <c r="J50" i="42"/>
  <c r="H83" i="43"/>
  <c r="H80" i="44"/>
  <c r="AL80" i="41"/>
  <c r="AJ42" i="38"/>
  <c r="AL42" i="38" s="1"/>
  <c r="AJ81" i="38"/>
  <c r="H18" i="38"/>
  <c r="AJ29" i="39"/>
  <c r="AL29" i="39" s="1"/>
  <c r="AJ68" i="40"/>
  <c r="H32" i="40"/>
  <c r="AJ58" i="41"/>
  <c r="AL99" i="44"/>
  <c r="AJ19" i="40"/>
  <c r="AJ76" i="42"/>
  <c r="J27" i="42"/>
  <c r="AJ38" i="44"/>
  <c r="AJ90" i="44"/>
  <c r="H72" i="45"/>
  <c r="AJ30" i="38"/>
  <c r="AJ24" i="41"/>
  <c r="AL24" i="41" s="1"/>
  <c r="H49" i="45"/>
  <c r="AK38" i="44"/>
  <c r="AJ82" i="41"/>
  <c r="J82" i="44"/>
  <c r="AJ99" i="38"/>
  <c r="H97" i="38"/>
  <c r="AK31" i="38"/>
  <c r="AJ68" i="39"/>
  <c r="H96" i="38"/>
  <c r="AK34" i="38"/>
  <c r="AL34" i="38" s="1"/>
  <c r="AK20" i="39"/>
  <c r="H58" i="39"/>
  <c r="H50" i="41"/>
  <c r="AK42" i="42"/>
  <c r="AJ94" i="38"/>
  <c r="J36" i="41"/>
  <c r="H80" i="42"/>
  <c r="H87" i="42"/>
  <c r="AJ38" i="42"/>
  <c r="H34" i="42"/>
  <c r="AJ54" i="43"/>
  <c r="H62" i="44"/>
  <c r="AK61" i="44"/>
  <c r="AL61" i="44" s="1"/>
  <c r="AJ54" i="45"/>
  <c r="AK66" i="39"/>
  <c r="AL66" i="39" s="1"/>
  <c r="AJ31" i="40"/>
  <c r="H86" i="41"/>
  <c r="AK54" i="42"/>
  <c r="H79" i="42"/>
  <c r="J55" i="43"/>
  <c r="AJ86" i="43"/>
  <c r="AJ42" i="44"/>
  <c r="AL42" i="44" s="1"/>
  <c r="H74" i="41"/>
  <c r="H40" i="39"/>
  <c r="J41" i="39"/>
  <c r="AK87" i="42"/>
  <c r="AL87" i="42" s="1"/>
  <c r="J57" i="42"/>
  <c r="H63" i="44"/>
  <c r="AJ54" i="38"/>
  <c r="J18" i="38"/>
  <c r="AL40" i="38"/>
  <c r="AJ70" i="39"/>
  <c r="AJ55" i="42"/>
  <c r="AL55" i="42" s="1"/>
  <c r="AJ68" i="42"/>
  <c r="AK28" i="42"/>
  <c r="AL28" i="42" s="1"/>
  <c r="J96" i="42"/>
  <c r="AJ98" i="45"/>
  <c r="AL80" i="42"/>
  <c r="H89" i="39"/>
  <c r="H46" i="39"/>
  <c r="H48" i="39"/>
  <c r="AJ65" i="43"/>
  <c r="J42" i="44"/>
  <c r="H40" i="45"/>
  <c r="AL34" i="44"/>
  <c r="AK31" i="39"/>
  <c r="H88" i="43"/>
  <c r="H40" i="38"/>
  <c r="AJ78" i="39"/>
  <c r="H53" i="44"/>
  <c r="H63" i="45"/>
  <c r="AK56" i="42"/>
  <c r="AL56" i="42" s="1"/>
  <c r="H33" i="39"/>
  <c r="AJ38" i="43"/>
  <c r="AL18" i="38"/>
  <c r="H76" i="44"/>
  <c r="H100" i="39"/>
  <c r="H63" i="38"/>
  <c r="AJ76" i="40"/>
  <c r="H65" i="42"/>
  <c r="H39" i="42"/>
  <c r="AJ20" i="43"/>
  <c r="AL20" i="43" s="1"/>
  <c r="H67" i="43"/>
  <c r="H98" i="41"/>
  <c r="J66" i="42"/>
  <c r="H29" i="43"/>
  <c r="AJ81" i="39"/>
  <c r="AK31" i="40"/>
  <c r="H18" i="41"/>
  <c r="H17" i="41" s="1"/>
  <c r="J60" i="42"/>
  <c r="AJ23" i="42"/>
  <c r="H68" i="43"/>
  <c r="AJ87" i="44"/>
  <c r="AJ46" i="40"/>
  <c r="AJ82" i="38"/>
  <c r="H28" i="40"/>
  <c r="H45" i="40"/>
  <c r="AJ94" i="41"/>
  <c r="J46" i="42"/>
  <c r="AJ88" i="42"/>
  <c r="H56" i="43"/>
  <c r="H82" i="44"/>
  <c r="AJ72" i="44"/>
  <c r="AJ56" i="44"/>
  <c r="J19" i="45"/>
  <c r="H28" i="44"/>
  <c r="AJ98" i="40"/>
  <c r="AJ56" i="41"/>
  <c r="AL56" i="41" s="1"/>
  <c r="H90" i="42"/>
  <c r="J34" i="44"/>
  <c r="H89" i="42"/>
  <c r="J73" i="44"/>
  <c r="AK43" i="42"/>
  <c r="AK27" i="44"/>
  <c r="AL27" i="44" s="1"/>
  <c r="H52" i="40"/>
  <c r="AK78" i="41"/>
  <c r="AL78" i="41" s="1"/>
  <c r="J94" i="42"/>
  <c r="H30" i="42"/>
  <c r="H31" i="42"/>
  <c r="J98" i="38"/>
  <c r="AK64" i="39"/>
  <c r="AL64" i="39" s="1"/>
  <c r="AK49" i="42"/>
  <c r="J29" i="42"/>
  <c r="AJ42" i="43"/>
  <c r="H89" i="44"/>
  <c r="J91" i="44"/>
  <c r="AL50" i="44"/>
  <c r="AJ19" i="44"/>
  <c r="H68" i="45"/>
  <c r="H100" i="44"/>
  <c r="AL86" i="41"/>
  <c r="AJ75" i="40"/>
  <c r="H68" i="44"/>
  <c r="H58" i="44"/>
  <c r="H70" i="41"/>
  <c r="H54" i="41"/>
  <c r="H81" i="42"/>
  <c r="AK75" i="41"/>
  <c r="J74" i="39"/>
  <c r="J76" i="38"/>
  <c r="AJ91" i="38"/>
  <c r="AJ24" i="38"/>
  <c r="AK59" i="38"/>
  <c r="H100" i="38"/>
  <c r="J57" i="38"/>
  <c r="J46" i="38"/>
  <c r="AK49" i="39"/>
  <c r="AJ38" i="39"/>
  <c r="H85" i="39"/>
  <c r="AJ83" i="39"/>
  <c r="AJ36" i="39"/>
  <c r="AL40" i="39"/>
  <c r="H25" i="39"/>
  <c r="H32" i="39"/>
  <c r="AJ75" i="39"/>
  <c r="H66" i="39"/>
  <c r="J40" i="39"/>
  <c r="AK33" i="39"/>
  <c r="AL33" i="39" s="1"/>
  <c r="AJ51" i="39"/>
  <c r="AL51" i="39" s="1"/>
  <c r="AJ61" i="40"/>
  <c r="AK27" i="40"/>
  <c r="AL27" i="40" s="1"/>
  <c r="AJ78" i="40"/>
  <c r="AJ74" i="40"/>
  <c r="AJ58" i="40"/>
  <c r="H97" i="40"/>
  <c r="J34" i="41"/>
  <c r="H73" i="41"/>
  <c r="H43" i="41"/>
  <c r="AJ62" i="41"/>
  <c r="AL62" i="41" s="1"/>
  <c r="AK92" i="41"/>
  <c r="J18" i="41"/>
  <c r="H45" i="41"/>
  <c r="AL96" i="41"/>
  <c r="H57" i="41"/>
  <c r="AJ65" i="41"/>
  <c r="AL65" i="41" s="1"/>
  <c r="H53" i="41"/>
  <c r="H30" i="41"/>
  <c r="H96" i="41"/>
  <c r="H61" i="41"/>
  <c r="H100" i="41"/>
  <c r="AL59" i="42"/>
  <c r="AK98" i="42"/>
  <c r="H67" i="42"/>
  <c r="AK31" i="42"/>
  <c r="AL31" i="42" s="1"/>
  <c r="J67" i="42"/>
  <c r="H52" i="42"/>
  <c r="J89" i="42"/>
  <c r="AJ54" i="42"/>
  <c r="H36" i="42"/>
  <c r="H53" i="42"/>
  <c r="AJ42" i="42"/>
  <c r="H74" i="43"/>
  <c r="H71" i="43" s="1"/>
  <c r="H58" i="43"/>
  <c r="AJ59" i="43"/>
  <c r="AJ49" i="43"/>
  <c r="H57" i="43"/>
  <c r="AK27" i="43"/>
  <c r="AL27" i="43" s="1"/>
  <c r="H24" i="43"/>
  <c r="H60" i="43"/>
  <c r="AJ19" i="43"/>
  <c r="AK70" i="43"/>
  <c r="H40" i="43"/>
  <c r="AK26" i="43"/>
  <c r="H67" i="44"/>
  <c r="H52" i="44"/>
  <c r="AJ49" i="44"/>
  <c r="AK87" i="44"/>
  <c r="H18" i="44"/>
  <c r="H17" i="44" s="1"/>
  <c r="AJ44" i="44"/>
  <c r="AL45" i="44"/>
  <c r="AK84" i="44"/>
  <c r="AL84" i="44" s="1"/>
  <c r="AJ91" i="44"/>
  <c r="AL91" i="44" s="1"/>
  <c r="H96" i="44"/>
  <c r="AL65" i="44"/>
  <c r="AJ42" i="45"/>
  <c r="AJ58" i="45"/>
  <c r="AJ94" i="45"/>
  <c r="H57" i="45"/>
  <c r="H74" i="45"/>
  <c r="H67" i="45"/>
  <c r="H38" i="45"/>
  <c r="H62" i="45"/>
  <c r="H18" i="45"/>
  <c r="H20" i="45"/>
  <c r="AJ65" i="45"/>
  <c r="AJ32" i="45"/>
  <c r="H46" i="45"/>
  <c r="AJ33" i="45"/>
  <c r="AJ26" i="45"/>
  <c r="H60" i="45"/>
  <c r="H75" i="45"/>
  <c r="AJ50" i="45"/>
  <c r="AJ76" i="45"/>
  <c r="H84" i="45"/>
  <c r="H23" i="45"/>
  <c r="AJ36" i="45"/>
  <c r="AJ69" i="45"/>
  <c r="H48" i="45"/>
  <c r="AJ28" i="45"/>
  <c r="AJ56" i="45"/>
  <c r="H73" i="45"/>
  <c r="AK33" i="45"/>
  <c r="AJ43" i="45"/>
  <c r="AJ82" i="45"/>
  <c r="H35" i="44"/>
  <c r="AK18" i="44"/>
  <c r="AL18" i="44" s="1"/>
  <c r="AK66" i="44"/>
  <c r="AL66" i="44" s="1"/>
  <c r="AK75" i="44"/>
  <c r="H97" i="44"/>
  <c r="J46" i="44"/>
  <c r="J57" i="44"/>
  <c r="AJ39" i="44"/>
  <c r="AJ21" i="44"/>
  <c r="AJ82" i="43"/>
  <c r="H81" i="43"/>
  <c r="H63" i="43"/>
  <c r="H100" i="43"/>
  <c r="AK23" i="43"/>
  <c r="AJ75" i="43"/>
  <c r="H89" i="43"/>
  <c r="AJ92" i="42"/>
  <c r="J85" i="42"/>
  <c r="H96" i="42"/>
  <c r="AK90" i="42"/>
  <c r="AL90" i="42" s="1"/>
  <c r="H46" i="42"/>
  <c r="H62" i="42"/>
  <c r="AJ49" i="42"/>
  <c r="H41" i="42"/>
  <c r="AK78" i="42"/>
  <c r="H29" i="42"/>
  <c r="AJ75" i="41"/>
  <c r="AK50" i="41"/>
  <c r="AL50" i="41" s="1"/>
  <c r="AJ27" i="41"/>
  <c r="AL27" i="41" s="1"/>
  <c r="AK43" i="41"/>
  <c r="AL43" i="41" s="1"/>
  <c r="AL18" i="41"/>
  <c r="AK95" i="41"/>
  <c r="AL95" i="41" s="1"/>
  <c r="H52" i="41"/>
  <c r="AJ88" i="41"/>
  <c r="AK23" i="41"/>
  <c r="AL23" i="41" s="1"/>
  <c r="J41" i="41"/>
  <c r="AJ21" i="41"/>
  <c r="H84" i="41"/>
  <c r="AJ36" i="40"/>
  <c r="AL36" i="40" s="1"/>
  <c r="AJ83" i="40"/>
  <c r="AJ92" i="40"/>
  <c r="H57" i="40"/>
  <c r="J19" i="39"/>
  <c r="AJ44" i="39"/>
  <c r="H39" i="39"/>
  <c r="AK56" i="39"/>
  <c r="AL56" i="39" s="1"/>
  <c r="AJ94" i="39"/>
  <c r="AK54" i="39"/>
  <c r="H64" i="39"/>
  <c r="AJ99" i="39"/>
  <c r="AJ26" i="39"/>
  <c r="AK36" i="39"/>
  <c r="H67" i="38"/>
  <c r="AJ31" i="38"/>
  <c r="H51" i="38"/>
  <c r="AK38" i="38"/>
  <c r="AL38" i="38" s="1"/>
  <c r="AL19" i="38"/>
  <c r="J52" i="38"/>
  <c r="AJ95" i="38"/>
  <c r="J60" i="45"/>
  <c r="AK32" i="44"/>
  <c r="AL32" i="44" s="1"/>
  <c r="J24" i="44"/>
  <c r="J67" i="44"/>
  <c r="AK60" i="44"/>
  <c r="J52" i="44"/>
  <c r="AK56" i="44"/>
  <c r="J99" i="44"/>
  <c r="AK33" i="43"/>
  <c r="J18" i="43"/>
  <c r="J97" i="42"/>
  <c r="J32" i="42"/>
  <c r="AK33" i="42"/>
  <c r="AL33" i="42" s="1"/>
  <c r="J73" i="42"/>
  <c r="AK95" i="42"/>
  <c r="AK42" i="41"/>
  <c r="AL42" i="41" s="1"/>
  <c r="AK98" i="41"/>
  <c r="AL98" i="41" s="1"/>
  <c r="AK33" i="41"/>
  <c r="AL33" i="41" s="1"/>
  <c r="AK82" i="41"/>
  <c r="J29" i="41"/>
  <c r="J45" i="41"/>
  <c r="AK20" i="41"/>
  <c r="AK64" i="41"/>
  <c r="AK87" i="41"/>
  <c r="J45" i="39"/>
  <c r="AK62" i="39"/>
  <c r="J18" i="39"/>
  <c r="AK65" i="39"/>
  <c r="AK84" i="38"/>
  <c r="J42" i="38"/>
  <c r="J28" i="38"/>
  <c r="J27" i="38"/>
  <c r="H52" i="45"/>
  <c r="AJ31" i="45"/>
  <c r="H100" i="45"/>
  <c r="H90" i="45"/>
  <c r="AJ91" i="45"/>
  <c r="AJ44" i="45"/>
  <c r="AK38" i="45"/>
  <c r="AL38" i="45" s="1"/>
  <c r="AK32" i="45"/>
  <c r="AJ66" i="45"/>
  <c r="AJ25" i="45"/>
  <c r="AJ27" i="45"/>
  <c r="AK65" i="45"/>
  <c r="AJ88" i="45"/>
  <c r="AJ95" i="45"/>
  <c r="H24" i="45"/>
  <c r="AJ94" i="44"/>
  <c r="H73" i="44"/>
  <c r="AK23" i="44"/>
  <c r="J29" i="44"/>
  <c r="AL52" i="44"/>
  <c r="AL81" i="44"/>
  <c r="AL73" i="44"/>
  <c r="H30" i="44"/>
  <c r="H57" i="44"/>
  <c r="AJ92" i="44"/>
  <c r="J81" i="44"/>
  <c r="H45" i="43"/>
  <c r="H96" i="43"/>
  <c r="AJ39" i="43"/>
  <c r="H30" i="43"/>
  <c r="H41" i="43"/>
  <c r="AK76" i="42"/>
  <c r="H63" i="42"/>
  <c r="AJ78" i="42"/>
  <c r="H100" i="42"/>
  <c r="J18" i="42"/>
  <c r="AK88" i="42"/>
  <c r="AK79" i="42"/>
  <c r="AL79" i="42" s="1"/>
  <c r="H35" i="42"/>
  <c r="J40" i="42"/>
  <c r="AJ32" i="42"/>
  <c r="AL32" i="42" s="1"/>
  <c r="AJ69" i="42"/>
  <c r="AL41" i="42"/>
  <c r="AJ76" i="41"/>
  <c r="J24" i="41"/>
  <c r="AL70" i="41"/>
  <c r="AK32" i="41"/>
  <c r="AK31" i="41"/>
  <c r="AK51" i="41"/>
  <c r="AL51" i="41" s="1"/>
  <c r="AJ31" i="41"/>
  <c r="AJ72" i="41"/>
  <c r="J96" i="41"/>
  <c r="AK84" i="41"/>
  <c r="AL84" i="41" s="1"/>
  <c r="AJ39" i="40"/>
  <c r="H54" i="40"/>
  <c r="AK59" i="39"/>
  <c r="AJ87" i="39"/>
  <c r="AJ54" i="39"/>
  <c r="AJ50" i="39"/>
  <c r="AL73" i="39"/>
  <c r="AJ98" i="39"/>
  <c r="AJ19" i="39"/>
  <c r="AL19" i="39" s="1"/>
  <c r="AK42" i="39"/>
  <c r="AL41" i="39"/>
  <c r="AK24" i="38"/>
  <c r="AJ68" i="38"/>
  <c r="AJ64" i="38"/>
  <c r="AJ59" i="38"/>
  <c r="AJ32" i="38"/>
  <c r="AL73" i="38"/>
  <c r="AK65" i="38"/>
  <c r="AL74" i="44"/>
  <c r="AL96" i="42"/>
  <c r="AL20" i="42"/>
  <c r="AL34" i="42"/>
  <c r="AL29" i="41"/>
  <c r="AL52" i="41"/>
  <c r="AL73" i="41"/>
  <c r="AL74" i="41"/>
  <c r="AL32" i="40"/>
  <c r="AL52" i="39"/>
  <c r="AL29" i="38"/>
  <c r="AL50" i="38"/>
  <c r="AL55" i="38"/>
  <c r="AL51" i="38"/>
  <c r="AL67" i="38"/>
  <c r="AJ19" i="45"/>
  <c r="AL19" i="45" s="1"/>
  <c r="AJ70" i="45"/>
  <c r="AJ21" i="45"/>
  <c r="H41" i="45"/>
  <c r="J100" i="45"/>
  <c r="AL23" i="45"/>
  <c r="AJ78" i="45"/>
  <c r="AJ92" i="45"/>
  <c r="AJ81" i="45"/>
  <c r="AK20" i="45"/>
  <c r="AL20" i="45" s="1"/>
  <c r="AJ86" i="45"/>
  <c r="AJ55" i="44"/>
  <c r="AL55" i="44" s="1"/>
  <c r="AJ95" i="44"/>
  <c r="AL95" i="44" s="1"/>
  <c r="AL76" i="44"/>
  <c r="AJ75" i="44"/>
  <c r="AL82" i="44"/>
  <c r="AL57" i="44"/>
  <c r="AL51" i="44"/>
  <c r="AL26" i="44"/>
  <c r="J45" i="44"/>
  <c r="H25" i="44"/>
  <c r="AJ70" i="43"/>
  <c r="AJ66" i="43"/>
  <c r="AK60" i="43"/>
  <c r="AL60" i="43" s="1"/>
  <c r="H62" i="43"/>
  <c r="AJ21" i="43"/>
  <c r="H53" i="43"/>
  <c r="AJ25" i="43"/>
  <c r="AK75" i="42"/>
  <c r="AL75" i="42" s="1"/>
  <c r="J19" i="42"/>
  <c r="AJ98" i="42"/>
  <c r="AL50" i="42"/>
  <c r="H48" i="42"/>
  <c r="AL70" i="42"/>
  <c r="H74" i="42"/>
  <c r="J24" i="42"/>
  <c r="AJ43" i="42"/>
  <c r="AJ64" i="42"/>
  <c r="AL89" i="42"/>
  <c r="AJ51" i="42"/>
  <c r="AL51" i="42" s="1"/>
  <c r="AL40" i="42"/>
  <c r="AL18" i="42"/>
  <c r="H18" i="42"/>
  <c r="AJ82" i="42"/>
  <c r="AL82" i="42" s="1"/>
  <c r="AL74" i="42"/>
  <c r="H91" i="41"/>
  <c r="J28" i="41"/>
  <c r="H46" i="41"/>
  <c r="J74" i="41"/>
  <c r="AK66" i="41"/>
  <c r="AJ20" i="41"/>
  <c r="J73" i="41"/>
  <c r="J52" i="41"/>
  <c r="AJ59" i="41"/>
  <c r="AL59" i="41" s="1"/>
  <c r="AK26" i="40"/>
  <c r="AL26" i="40" s="1"/>
  <c r="H40" i="40"/>
  <c r="AJ59" i="40"/>
  <c r="AK60" i="40"/>
  <c r="AJ50" i="40"/>
  <c r="AK65" i="40"/>
  <c r="AJ72" i="39"/>
  <c r="J61" i="39"/>
  <c r="AL18" i="39"/>
  <c r="AJ91" i="39"/>
  <c r="H96" i="39"/>
  <c r="H34" i="39"/>
  <c r="J73" i="39"/>
  <c r="AK55" i="39"/>
  <c r="AJ61" i="39"/>
  <c r="AL61" i="39" s="1"/>
  <c r="H18" i="39"/>
  <c r="H17" i="39" s="1"/>
  <c r="J24" i="39"/>
  <c r="H56" i="39"/>
  <c r="AK23" i="39"/>
  <c r="AJ60" i="39"/>
  <c r="AJ82" i="39"/>
  <c r="AJ55" i="39"/>
  <c r="J51" i="38"/>
  <c r="AK41" i="38"/>
  <c r="AL41" i="38" s="1"/>
  <c r="H49" i="38"/>
  <c r="AK45" i="38"/>
  <c r="AJ45" i="38"/>
  <c r="AL79" i="38"/>
  <c r="AK49" i="38"/>
  <c r="AL49" i="38" s="1"/>
  <c r="J67" i="38"/>
  <c r="H41" i="38"/>
  <c r="AK60" i="38"/>
  <c r="AJ88" i="38"/>
  <c r="AL69" i="38"/>
  <c r="AK95" i="38"/>
  <c r="AK54" i="38"/>
  <c r="AJ70" i="38"/>
  <c r="AL70" i="38" s="1"/>
  <c r="H56" i="38"/>
  <c r="J56" i="38"/>
  <c r="AL62" i="38"/>
  <c r="AL28" i="38"/>
  <c r="H57" i="38"/>
  <c r="AK89" i="38"/>
  <c r="AL89" i="38" s="1"/>
  <c r="AK68" i="45"/>
  <c r="AL68" i="45" s="1"/>
  <c r="J68" i="45"/>
  <c r="AK58" i="45"/>
  <c r="J58" i="45"/>
  <c r="AK96" i="45"/>
  <c r="J96" i="45"/>
  <c r="AK53" i="45"/>
  <c r="AL53" i="45" s="1"/>
  <c r="J53" i="45"/>
  <c r="J83" i="45"/>
  <c r="AK83" i="45"/>
  <c r="AL83" i="45" s="1"/>
  <c r="AK48" i="45"/>
  <c r="AL48" i="45" s="1"/>
  <c r="J48" i="45"/>
  <c r="J72" i="45"/>
  <c r="AK72" i="45"/>
  <c r="AL72" i="45" s="1"/>
  <c r="AK30" i="45"/>
  <c r="AL30" i="45" s="1"/>
  <c r="J30" i="45"/>
  <c r="J44" i="45"/>
  <c r="AK44" i="45"/>
  <c r="AK25" i="45"/>
  <c r="J25" i="45"/>
  <c r="J92" i="45"/>
  <c r="AK92" i="45"/>
  <c r="J39" i="45"/>
  <c r="AK39" i="45"/>
  <c r="AL39" i="45" s="1"/>
  <c r="AK95" i="45"/>
  <c r="J95" i="45"/>
  <c r="J66" i="45"/>
  <c r="AK66" i="45"/>
  <c r="J82" i="45"/>
  <c r="AK82" i="45"/>
  <c r="J61" i="45"/>
  <c r="AK61" i="45"/>
  <c r="J99" i="45"/>
  <c r="AK99" i="45"/>
  <c r="J51" i="45"/>
  <c r="AK51" i="45"/>
  <c r="AK42" i="45"/>
  <c r="J42" i="45"/>
  <c r="J94" i="45"/>
  <c r="AK94" i="45"/>
  <c r="J89" i="45"/>
  <c r="AK89" i="45"/>
  <c r="AL89" i="45" s="1"/>
  <c r="J76" i="45"/>
  <c r="AK76" i="45"/>
  <c r="J84" i="45"/>
  <c r="AK84" i="45"/>
  <c r="AL84" i="45" s="1"/>
  <c r="AK34" i="45"/>
  <c r="AL34" i="45" s="1"/>
  <c r="J34" i="45"/>
  <c r="AK91" i="45"/>
  <c r="J91" i="45"/>
  <c r="J98" i="45"/>
  <c r="AK98" i="45"/>
  <c r="J79" i="45"/>
  <c r="AK79" i="45"/>
  <c r="AL79" i="45" s="1"/>
  <c r="AK57" i="45"/>
  <c r="AL57" i="45" s="1"/>
  <c r="J57" i="45"/>
  <c r="AK52" i="45"/>
  <c r="AL52" i="45" s="1"/>
  <c r="J52" i="45"/>
  <c r="J56" i="45"/>
  <c r="AK56" i="45"/>
  <c r="AK29" i="45"/>
  <c r="J29" i="45"/>
  <c r="AK86" i="45"/>
  <c r="J86" i="45"/>
  <c r="AK24" i="45"/>
  <c r="AL24" i="45" s="1"/>
  <c r="J24" i="45"/>
  <c r="AK81" i="45"/>
  <c r="J81" i="45"/>
  <c r="J21" i="45"/>
  <c r="AK21" i="45"/>
  <c r="J87" i="45"/>
  <c r="AK87" i="45"/>
  <c r="AK90" i="45"/>
  <c r="AL90" i="45" s="1"/>
  <c r="J90" i="45"/>
  <c r="AK85" i="45"/>
  <c r="AL85" i="45" s="1"/>
  <c r="J85" i="45"/>
  <c r="AK80" i="45"/>
  <c r="AL80" i="45" s="1"/>
  <c r="J80" i="45"/>
  <c r="AL60" i="45"/>
  <c r="J88" i="45"/>
  <c r="AK88" i="45"/>
  <c r="AK74" i="45"/>
  <c r="AL74" i="45" s="1"/>
  <c r="J74" i="45"/>
  <c r="AK46" i="45"/>
  <c r="AL46" i="45" s="1"/>
  <c r="J46" i="45"/>
  <c r="AK41" i="45"/>
  <c r="AL41" i="45" s="1"/>
  <c r="J41" i="45"/>
  <c r="J75" i="45"/>
  <c r="AK75" i="45"/>
  <c r="AL75" i="45" s="1"/>
  <c r="J78" i="45"/>
  <c r="AK78" i="45"/>
  <c r="AK18" i="45"/>
  <c r="AL18" i="45" s="1"/>
  <c r="J18" i="45"/>
  <c r="J69" i="45"/>
  <c r="AK69" i="45"/>
  <c r="AK63" i="45"/>
  <c r="AL63" i="45" s="1"/>
  <c r="J63" i="45"/>
  <c r="AK73" i="45"/>
  <c r="AL73" i="45" s="1"/>
  <c r="J73" i="45"/>
  <c r="AK97" i="45"/>
  <c r="AL97" i="45" s="1"/>
  <c r="J97" i="45"/>
  <c r="J64" i="45"/>
  <c r="AK64" i="45"/>
  <c r="AL64" i="45" s="1"/>
  <c r="AK45" i="45"/>
  <c r="AL45" i="45" s="1"/>
  <c r="J45" i="45"/>
  <c r="J59" i="45"/>
  <c r="AK59" i="45"/>
  <c r="AL59" i="45" s="1"/>
  <c r="AK40" i="45"/>
  <c r="AL40" i="45" s="1"/>
  <c r="J40" i="45"/>
  <c r="J54" i="45"/>
  <c r="AK54" i="45"/>
  <c r="J49" i="45"/>
  <c r="AK49" i="45"/>
  <c r="AL49" i="45" s="1"/>
  <c r="J36" i="45"/>
  <c r="AK36" i="45"/>
  <c r="AK67" i="45"/>
  <c r="AL67" i="45" s="1"/>
  <c r="J67" i="45"/>
  <c r="J31" i="45"/>
  <c r="AK31" i="45"/>
  <c r="AK35" i="45"/>
  <c r="AL35" i="45" s="1"/>
  <c r="J35" i="45"/>
  <c r="AK62" i="45"/>
  <c r="AL62" i="45" s="1"/>
  <c r="J62" i="45"/>
  <c r="J26" i="45"/>
  <c r="AK26" i="45"/>
  <c r="J100" i="44"/>
  <c r="AK35" i="44"/>
  <c r="AL35" i="44" s="1"/>
  <c r="J35" i="44"/>
  <c r="AK30" i="44"/>
  <c r="AL30" i="44" s="1"/>
  <c r="J30" i="44"/>
  <c r="AK48" i="44"/>
  <c r="AL48" i="44" s="1"/>
  <c r="J48" i="44"/>
  <c r="AK25" i="44"/>
  <c r="AL25" i="44" s="1"/>
  <c r="J25" i="44"/>
  <c r="J44" i="44"/>
  <c r="AK44" i="44"/>
  <c r="J39" i="44"/>
  <c r="AK39" i="44"/>
  <c r="J21" i="44"/>
  <c r="J17" i="44" s="1"/>
  <c r="AK21" i="44"/>
  <c r="AK90" i="44"/>
  <c r="J90" i="44"/>
  <c r="AK85" i="44"/>
  <c r="AL85" i="44" s="1"/>
  <c r="J85" i="44"/>
  <c r="AK80" i="44"/>
  <c r="AL80" i="44" s="1"/>
  <c r="J80" i="44"/>
  <c r="J92" i="44"/>
  <c r="AK92" i="44"/>
  <c r="AK68" i="44"/>
  <c r="AL68" i="44" s="1"/>
  <c r="J68" i="44"/>
  <c r="AK63" i="44"/>
  <c r="AL63" i="44" s="1"/>
  <c r="J63" i="44"/>
  <c r="AK58" i="44"/>
  <c r="AL58" i="44" s="1"/>
  <c r="J58" i="44"/>
  <c r="AK53" i="44"/>
  <c r="AL53" i="44" s="1"/>
  <c r="J53" i="44"/>
  <c r="J88" i="44"/>
  <c r="AK88" i="44"/>
  <c r="J83" i="44"/>
  <c r="AK83" i="44"/>
  <c r="J78" i="44"/>
  <c r="AK78" i="44"/>
  <c r="AL78" i="44" s="1"/>
  <c r="J69" i="44"/>
  <c r="AK69" i="44"/>
  <c r="J64" i="44"/>
  <c r="AK64" i="44"/>
  <c r="AL64" i="44" s="1"/>
  <c r="J72" i="44"/>
  <c r="AK72" i="44"/>
  <c r="J59" i="44"/>
  <c r="AK59" i="44"/>
  <c r="AL59" i="44" s="1"/>
  <c r="AL67" i="44"/>
  <c r="AK96" i="44"/>
  <c r="AL96" i="44" s="1"/>
  <c r="J96" i="44"/>
  <c r="J54" i="44"/>
  <c r="AK54" i="44"/>
  <c r="J49" i="44"/>
  <c r="AK49" i="44"/>
  <c r="J36" i="44"/>
  <c r="AK36" i="44"/>
  <c r="AL36" i="44" s="1"/>
  <c r="AL41" i="44"/>
  <c r="J31" i="44"/>
  <c r="AK31" i="44"/>
  <c r="AL31" i="44" s="1"/>
  <c r="AK97" i="44"/>
  <c r="AL97" i="44" s="1"/>
  <c r="J97" i="44"/>
  <c r="AL24" i="44"/>
  <c r="J100" i="43"/>
  <c r="J44" i="43"/>
  <c r="AK44" i="43"/>
  <c r="AL44" i="43" s="1"/>
  <c r="AK52" i="43"/>
  <c r="J52" i="43"/>
  <c r="AK35" i="43"/>
  <c r="J35" i="43"/>
  <c r="J39" i="43"/>
  <c r="AK39" i="43"/>
  <c r="AK34" i="43"/>
  <c r="AL34" i="43" s="1"/>
  <c r="J34" i="43"/>
  <c r="J21" i="43"/>
  <c r="AK21" i="43"/>
  <c r="AK29" i="43"/>
  <c r="AL29" i="43" s="1"/>
  <c r="J29" i="43"/>
  <c r="AK48" i="43"/>
  <c r="AL48" i="43" s="1"/>
  <c r="J48" i="43"/>
  <c r="J95" i="43"/>
  <c r="AK95" i="43"/>
  <c r="AK24" i="43"/>
  <c r="AL24" i="43" s="1"/>
  <c r="J24" i="43"/>
  <c r="AK90" i="43"/>
  <c r="AL90" i="43" s="1"/>
  <c r="J90" i="43"/>
  <c r="AK80" i="43"/>
  <c r="AL80" i="43" s="1"/>
  <c r="J80" i="43"/>
  <c r="J38" i="43"/>
  <c r="AK38" i="43"/>
  <c r="AK89" i="43"/>
  <c r="AL89" i="43" s="1"/>
  <c r="J89" i="43"/>
  <c r="J98" i="43"/>
  <c r="AK98" i="43"/>
  <c r="AL98" i="43" s="1"/>
  <c r="J84" i="43"/>
  <c r="AK84" i="43"/>
  <c r="J94" i="43"/>
  <c r="AK94" i="43"/>
  <c r="J79" i="43"/>
  <c r="AK79" i="43"/>
  <c r="J75" i="43"/>
  <c r="AK75" i="43"/>
  <c r="J76" i="43"/>
  <c r="AK76" i="43"/>
  <c r="AL76" i="43" s="1"/>
  <c r="AK73" i="43"/>
  <c r="J73" i="43"/>
  <c r="AK57" i="43"/>
  <c r="AL57" i="43" s="1"/>
  <c r="J57" i="43"/>
  <c r="AK68" i="43"/>
  <c r="AL68" i="43" s="1"/>
  <c r="J68" i="43"/>
  <c r="AK63" i="43"/>
  <c r="AL63" i="43" s="1"/>
  <c r="J63" i="43"/>
  <c r="AK67" i="43"/>
  <c r="AL67" i="43" s="1"/>
  <c r="J67" i="43"/>
  <c r="AK58" i="43"/>
  <c r="AL58" i="43" s="1"/>
  <c r="J58" i="43"/>
  <c r="AK62" i="43"/>
  <c r="AL62" i="43" s="1"/>
  <c r="J62" i="43"/>
  <c r="AK30" i="43"/>
  <c r="AL30" i="43" s="1"/>
  <c r="J30" i="43"/>
  <c r="H17" i="43"/>
  <c r="AK41" i="43"/>
  <c r="AL41" i="43" s="1"/>
  <c r="J41" i="43"/>
  <c r="J69" i="43"/>
  <c r="AK69" i="43"/>
  <c r="AK96" i="43"/>
  <c r="AL96" i="43" s="1"/>
  <c r="J96" i="43"/>
  <c r="AK53" i="43"/>
  <c r="AL53" i="43" s="1"/>
  <c r="J53" i="43"/>
  <c r="AK45" i="43"/>
  <c r="AL45" i="43" s="1"/>
  <c r="J45" i="43"/>
  <c r="AK97" i="43"/>
  <c r="AL97" i="43" s="1"/>
  <c r="J97" i="43"/>
  <c r="J64" i="43"/>
  <c r="AK64" i="43"/>
  <c r="AL64" i="43" s="1"/>
  <c r="AK25" i="43"/>
  <c r="J25" i="43"/>
  <c r="AK40" i="43"/>
  <c r="AL40" i="43" s="1"/>
  <c r="J40" i="43"/>
  <c r="J59" i="43"/>
  <c r="AK59" i="43"/>
  <c r="J99" i="43"/>
  <c r="AK99" i="43"/>
  <c r="J54" i="43"/>
  <c r="AK54" i="43"/>
  <c r="J72" i="43"/>
  <c r="AK72" i="43"/>
  <c r="J88" i="43"/>
  <c r="AK88" i="43"/>
  <c r="AL88" i="43" s="1"/>
  <c r="J49" i="43"/>
  <c r="AK49" i="43"/>
  <c r="J83" i="43"/>
  <c r="AK83" i="43"/>
  <c r="AL83" i="43" s="1"/>
  <c r="J36" i="43"/>
  <c r="AK36" i="43"/>
  <c r="J43" i="43"/>
  <c r="AK43" i="43"/>
  <c r="AL43" i="43" s="1"/>
  <c r="J78" i="43"/>
  <c r="AK78" i="43"/>
  <c r="J31" i="43"/>
  <c r="AK31" i="43"/>
  <c r="AL31" i="43" s="1"/>
  <c r="AK85" i="43"/>
  <c r="AL85" i="43" s="1"/>
  <c r="J85" i="43"/>
  <c r="J92" i="43"/>
  <c r="AK92" i="43"/>
  <c r="AL92" i="43" s="1"/>
  <c r="AL18" i="43"/>
  <c r="AK46" i="43"/>
  <c r="AL46" i="43" s="1"/>
  <c r="J46" i="43"/>
  <c r="J87" i="43"/>
  <c r="AK87" i="43"/>
  <c r="AK91" i="43"/>
  <c r="J91" i="43"/>
  <c r="J66" i="43"/>
  <c r="AK66" i="43"/>
  <c r="AK86" i="43"/>
  <c r="J86" i="43"/>
  <c r="J82" i="43"/>
  <c r="AK82" i="43"/>
  <c r="J61" i="43"/>
  <c r="AK61" i="43"/>
  <c r="AL61" i="43" s="1"/>
  <c r="AK81" i="43"/>
  <c r="AL81" i="43" s="1"/>
  <c r="J81" i="43"/>
  <c r="J56" i="43"/>
  <c r="AK56" i="43"/>
  <c r="AL56" i="43" s="1"/>
  <c r="J51" i="43"/>
  <c r="AK51" i="43"/>
  <c r="AK42" i="43"/>
  <c r="J42" i="43"/>
  <c r="AK74" i="43"/>
  <c r="AL74" i="43" s="1"/>
  <c r="J74" i="43"/>
  <c r="J19" i="43"/>
  <c r="AK19" i="43"/>
  <c r="J100" i="42"/>
  <c r="AK63" i="42"/>
  <c r="AL63" i="42" s="1"/>
  <c r="J63" i="42"/>
  <c r="J99" i="42"/>
  <c r="AK99" i="42"/>
  <c r="AL99" i="42" s="1"/>
  <c r="AK53" i="42"/>
  <c r="AL53" i="42" s="1"/>
  <c r="J53" i="42"/>
  <c r="J72" i="42"/>
  <c r="AK72" i="42"/>
  <c r="AK48" i="42"/>
  <c r="AL48" i="42" s="1"/>
  <c r="J48" i="42"/>
  <c r="J39" i="42"/>
  <c r="AK39" i="42"/>
  <c r="AL39" i="42" s="1"/>
  <c r="AK58" i="42"/>
  <c r="J58" i="42"/>
  <c r="AK35" i="42"/>
  <c r="AL35" i="42" s="1"/>
  <c r="J35" i="42"/>
  <c r="J44" i="42"/>
  <c r="AK44" i="42"/>
  <c r="AL44" i="42" s="1"/>
  <c r="AK30" i="42"/>
  <c r="AL30" i="42" s="1"/>
  <c r="J30" i="42"/>
  <c r="AL66" i="42"/>
  <c r="J21" i="42"/>
  <c r="AK21" i="42"/>
  <c r="AL21" i="42" s="1"/>
  <c r="AK25" i="42"/>
  <c r="J25" i="42"/>
  <c r="AK91" i="42"/>
  <c r="J91" i="42"/>
  <c r="AL57" i="42"/>
  <c r="AL52" i="42"/>
  <c r="AL67" i="42"/>
  <c r="AL45" i="42"/>
  <c r="AL29" i="42"/>
  <c r="AL60" i="42"/>
  <c r="AL73" i="42"/>
  <c r="AL46" i="42"/>
  <c r="AK68" i="42"/>
  <c r="J68" i="42"/>
  <c r="J99" i="41"/>
  <c r="AK99" i="41"/>
  <c r="AL99" i="41" s="1"/>
  <c r="J100" i="41"/>
  <c r="AK68" i="41"/>
  <c r="AL68" i="41" s="1"/>
  <c r="J68" i="41"/>
  <c r="AK63" i="41"/>
  <c r="AL63" i="41" s="1"/>
  <c r="J63" i="41"/>
  <c r="AK58" i="41"/>
  <c r="J58" i="41"/>
  <c r="AK53" i="41"/>
  <c r="AL53" i="41" s="1"/>
  <c r="J53" i="41"/>
  <c r="AK48" i="41"/>
  <c r="AL48" i="41" s="1"/>
  <c r="J48" i="41"/>
  <c r="AK35" i="41"/>
  <c r="AL35" i="41" s="1"/>
  <c r="J35" i="41"/>
  <c r="AK30" i="41"/>
  <c r="AL30" i="41" s="1"/>
  <c r="J30" i="41"/>
  <c r="AK89" i="41"/>
  <c r="AL89" i="41" s="1"/>
  <c r="J89" i="41"/>
  <c r="AK25" i="41"/>
  <c r="AL25" i="41" s="1"/>
  <c r="J25" i="41"/>
  <c r="AL45" i="41"/>
  <c r="AL60" i="41"/>
  <c r="AL57" i="41"/>
  <c r="AL26" i="41"/>
  <c r="J88" i="41"/>
  <c r="AK88" i="41"/>
  <c r="J72" i="41"/>
  <c r="AK72" i="41"/>
  <c r="J44" i="41"/>
  <c r="AK44" i="41"/>
  <c r="J39" i="41"/>
  <c r="AK39" i="41"/>
  <c r="AL39" i="41" s="1"/>
  <c r="AL34" i="41"/>
  <c r="AK97" i="41"/>
  <c r="AL97" i="41" s="1"/>
  <c r="J97" i="41"/>
  <c r="J21" i="41"/>
  <c r="AK21" i="41"/>
  <c r="AL36" i="41"/>
  <c r="AL40" i="41"/>
  <c r="AK29" i="40"/>
  <c r="AL29" i="40" s="1"/>
  <c r="J29" i="40"/>
  <c r="J38" i="40"/>
  <c r="AK38" i="40"/>
  <c r="AK24" i="40"/>
  <c r="AL24" i="40" s="1"/>
  <c r="J24" i="40"/>
  <c r="J99" i="40"/>
  <c r="AK99" i="40"/>
  <c r="AL99" i="40" s="1"/>
  <c r="AK42" i="40"/>
  <c r="AL42" i="40" s="1"/>
  <c r="J42" i="40"/>
  <c r="J94" i="40"/>
  <c r="AK94" i="40"/>
  <c r="J98" i="40"/>
  <c r="AK98" i="40"/>
  <c r="J76" i="40"/>
  <c r="AK76" i="40"/>
  <c r="J82" i="40"/>
  <c r="AK82" i="40"/>
  <c r="AK89" i="40"/>
  <c r="AL89" i="40" s="1"/>
  <c r="J89" i="40"/>
  <c r="J69" i="40"/>
  <c r="AK69" i="40"/>
  <c r="AL69" i="40" s="1"/>
  <c r="AK84" i="40"/>
  <c r="AL84" i="40" s="1"/>
  <c r="J84" i="40"/>
  <c r="J59" i="40"/>
  <c r="AK59" i="40"/>
  <c r="J54" i="40"/>
  <c r="AK54" i="40"/>
  <c r="AL54" i="40" s="1"/>
  <c r="J100" i="40"/>
  <c r="J78" i="40"/>
  <c r="AK78" i="40"/>
  <c r="AK96" i="40"/>
  <c r="AL96" i="40" s="1"/>
  <c r="J96" i="40"/>
  <c r="J92" i="40"/>
  <c r="AK92" i="40"/>
  <c r="J87" i="40"/>
  <c r="AK87" i="40"/>
  <c r="J61" i="40"/>
  <c r="AK61" i="40"/>
  <c r="AK81" i="40"/>
  <c r="AL81" i="40" s="1"/>
  <c r="J81" i="40"/>
  <c r="J83" i="40"/>
  <c r="AK83" i="40"/>
  <c r="J64" i="40"/>
  <c r="AK64" i="40"/>
  <c r="J56" i="40"/>
  <c r="AK56" i="40"/>
  <c r="AL56" i="40" s="1"/>
  <c r="J51" i="40"/>
  <c r="AK51" i="40"/>
  <c r="AL51" i="40" s="1"/>
  <c r="AK90" i="40"/>
  <c r="AL90" i="40" s="1"/>
  <c r="J90" i="40"/>
  <c r="J49" i="40"/>
  <c r="AK49" i="40"/>
  <c r="AL49" i="40" s="1"/>
  <c r="J33" i="40"/>
  <c r="AK33" i="40"/>
  <c r="AL33" i="40" s="1"/>
  <c r="AK85" i="40"/>
  <c r="AL85" i="40" s="1"/>
  <c r="J85" i="40"/>
  <c r="AK19" i="40"/>
  <c r="J19" i="40"/>
  <c r="AK73" i="40"/>
  <c r="AL73" i="40" s="1"/>
  <c r="J73" i="40"/>
  <c r="J75" i="40"/>
  <c r="AK75" i="40"/>
  <c r="J28" i="40"/>
  <c r="AK28" i="40"/>
  <c r="AL28" i="40" s="1"/>
  <c r="AK80" i="40"/>
  <c r="AL80" i="40" s="1"/>
  <c r="J80" i="40"/>
  <c r="J23" i="40"/>
  <c r="AK23" i="40"/>
  <c r="AK74" i="40"/>
  <c r="J74" i="40"/>
  <c r="J66" i="40"/>
  <c r="AK66" i="40"/>
  <c r="AL66" i="40" s="1"/>
  <c r="AK86" i="40"/>
  <c r="J86" i="40"/>
  <c r="AK46" i="40"/>
  <c r="J46" i="40"/>
  <c r="AK34" i="40"/>
  <c r="AL34" i="40" s="1"/>
  <c r="J34" i="40"/>
  <c r="AK18" i="40"/>
  <c r="AL18" i="40" s="1"/>
  <c r="J18" i="40"/>
  <c r="J43" i="40"/>
  <c r="AK43" i="40"/>
  <c r="AL43" i="40" s="1"/>
  <c r="J79" i="40"/>
  <c r="AK79" i="40"/>
  <c r="AL79" i="40" s="1"/>
  <c r="AK97" i="40"/>
  <c r="AL97" i="40" s="1"/>
  <c r="J97" i="40"/>
  <c r="AK68" i="40"/>
  <c r="J68" i="40"/>
  <c r="AK41" i="40"/>
  <c r="AL41" i="40" s="1"/>
  <c r="J41" i="40"/>
  <c r="J88" i="40"/>
  <c r="AK88" i="40"/>
  <c r="AK63" i="40"/>
  <c r="J63" i="40"/>
  <c r="AK58" i="40"/>
  <c r="J58" i="40"/>
  <c r="AL40" i="40"/>
  <c r="AK45" i="40"/>
  <c r="AL45" i="40" s="1"/>
  <c r="J45" i="40"/>
  <c r="AK53" i="40"/>
  <c r="J53" i="40"/>
  <c r="J72" i="40"/>
  <c r="AK72" i="40"/>
  <c r="AK67" i="40"/>
  <c r="AL67" i="40" s="1"/>
  <c r="J67" i="40"/>
  <c r="AK48" i="40"/>
  <c r="AL48" i="40" s="1"/>
  <c r="J48" i="40"/>
  <c r="J44" i="40"/>
  <c r="AK44" i="40"/>
  <c r="AK62" i="40"/>
  <c r="AL62" i="40" s="1"/>
  <c r="J62" i="40"/>
  <c r="AK35" i="40"/>
  <c r="AL35" i="40" s="1"/>
  <c r="J35" i="40"/>
  <c r="J39" i="40"/>
  <c r="AK39" i="40"/>
  <c r="AK57" i="40"/>
  <c r="AL57" i="40" s="1"/>
  <c r="J57" i="40"/>
  <c r="AK30" i="40"/>
  <c r="AL30" i="40" s="1"/>
  <c r="J30" i="40"/>
  <c r="J21" i="40"/>
  <c r="AK21" i="40"/>
  <c r="AL21" i="40" s="1"/>
  <c r="AK52" i="40"/>
  <c r="AL52" i="40" s="1"/>
  <c r="J52" i="40"/>
  <c r="AK25" i="40"/>
  <c r="AL25" i="40" s="1"/>
  <c r="J25" i="40"/>
  <c r="J95" i="40"/>
  <c r="AK95" i="40"/>
  <c r="AK91" i="40"/>
  <c r="AL91" i="40" s="1"/>
  <c r="J91" i="40"/>
  <c r="J44" i="39"/>
  <c r="AK44" i="39"/>
  <c r="J39" i="39"/>
  <c r="AK39" i="39"/>
  <c r="AL39" i="39" s="1"/>
  <c r="J21" i="39"/>
  <c r="AK21" i="39"/>
  <c r="AL21" i="39" s="1"/>
  <c r="J95" i="39"/>
  <c r="AK95" i="39"/>
  <c r="AL95" i="39" s="1"/>
  <c r="J75" i="39"/>
  <c r="AK75" i="39"/>
  <c r="AK89" i="39"/>
  <c r="AL89" i="39" s="1"/>
  <c r="J89" i="39"/>
  <c r="AK84" i="39"/>
  <c r="J84" i="39"/>
  <c r="AK63" i="39"/>
  <c r="J63" i="39"/>
  <c r="J79" i="39"/>
  <c r="AK79" i="39"/>
  <c r="J100" i="39"/>
  <c r="J87" i="39"/>
  <c r="AK87" i="39"/>
  <c r="AK96" i="39"/>
  <c r="AL96" i="39" s="1"/>
  <c r="J96" i="39"/>
  <c r="AK90" i="39"/>
  <c r="AL90" i="39" s="1"/>
  <c r="J90" i="39"/>
  <c r="J82" i="39"/>
  <c r="AK82" i="39"/>
  <c r="AK85" i="39"/>
  <c r="AL85" i="39" s="1"/>
  <c r="J85" i="39"/>
  <c r="AK80" i="39"/>
  <c r="AL80" i="39" s="1"/>
  <c r="J80" i="39"/>
  <c r="AK30" i="39"/>
  <c r="AL30" i="39" s="1"/>
  <c r="J30" i="39"/>
  <c r="AK68" i="39"/>
  <c r="J68" i="39"/>
  <c r="J94" i="39"/>
  <c r="AK94" i="39"/>
  <c r="AK35" i="39"/>
  <c r="J35" i="39"/>
  <c r="AK53" i="39"/>
  <c r="J53" i="39"/>
  <c r="AK25" i="39"/>
  <c r="AL25" i="39" s="1"/>
  <c r="J25" i="39"/>
  <c r="J99" i="39"/>
  <c r="AK99" i="39"/>
  <c r="AK58" i="39"/>
  <c r="AL58" i="39" s="1"/>
  <c r="J58" i="39"/>
  <c r="J76" i="39"/>
  <c r="AK76" i="39"/>
  <c r="J92" i="39"/>
  <c r="AK92" i="39"/>
  <c r="AL92" i="39" s="1"/>
  <c r="J72" i="39"/>
  <c r="AK72" i="39"/>
  <c r="J98" i="39"/>
  <c r="AK98" i="39"/>
  <c r="AL34" i="39"/>
  <c r="AL67" i="39"/>
  <c r="AK48" i="39"/>
  <c r="AL48" i="39" s="1"/>
  <c r="J48" i="39"/>
  <c r="AK91" i="39"/>
  <c r="J91" i="39"/>
  <c r="J88" i="39"/>
  <c r="AK88" i="39"/>
  <c r="AL88" i="39" s="1"/>
  <c r="AK97" i="39"/>
  <c r="AL97" i="39" s="1"/>
  <c r="J97" i="39"/>
  <c r="AK86" i="39"/>
  <c r="AL86" i="39" s="1"/>
  <c r="J86" i="39"/>
  <c r="J83" i="39"/>
  <c r="AK83" i="39"/>
  <c r="AK81" i="39"/>
  <c r="J81" i="39"/>
  <c r="J78" i="39"/>
  <c r="AK78" i="39"/>
  <c r="J92" i="38"/>
  <c r="AK92" i="38"/>
  <c r="AL92" i="38" s="1"/>
  <c r="J87" i="38"/>
  <c r="AK87" i="38"/>
  <c r="AL87" i="38" s="1"/>
  <c r="J82" i="38"/>
  <c r="AK82" i="38"/>
  <c r="J99" i="38"/>
  <c r="AK99" i="38"/>
  <c r="J72" i="38"/>
  <c r="AK72" i="38"/>
  <c r="AL72" i="38" s="1"/>
  <c r="J44" i="38"/>
  <c r="AK44" i="38"/>
  <c r="J39" i="38"/>
  <c r="AK39" i="38"/>
  <c r="J21" i="38"/>
  <c r="AK21" i="38"/>
  <c r="AL21" i="38" s="1"/>
  <c r="J66" i="38"/>
  <c r="AK66" i="38"/>
  <c r="AL66" i="38" s="1"/>
  <c r="J100" i="38"/>
  <c r="AK96" i="38"/>
  <c r="AL96" i="38" s="1"/>
  <c r="J96" i="38"/>
  <c r="J61" i="38"/>
  <c r="AK61" i="38"/>
  <c r="AL46" i="38"/>
  <c r="AK90" i="38"/>
  <c r="AL90" i="38" s="1"/>
  <c r="J90" i="38"/>
  <c r="AK85" i="38"/>
  <c r="AL85" i="38" s="1"/>
  <c r="J85" i="38"/>
  <c r="AK80" i="38"/>
  <c r="AL80" i="38" s="1"/>
  <c r="J80" i="38"/>
  <c r="AK97" i="38"/>
  <c r="AL97" i="38" s="1"/>
  <c r="J97" i="38"/>
  <c r="AL56" i="38"/>
  <c r="AK68" i="38"/>
  <c r="J68" i="38"/>
  <c r="AK63" i="38"/>
  <c r="AL63" i="38" s="1"/>
  <c r="J63" i="38"/>
  <c r="AK58" i="38"/>
  <c r="AL58" i="38" s="1"/>
  <c r="J58" i="38"/>
  <c r="AK53" i="38"/>
  <c r="AL53" i="38" s="1"/>
  <c r="J53" i="38"/>
  <c r="J88" i="38"/>
  <c r="AK88" i="38"/>
  <c r="AK48" i="38"/>
  <c r="AL48" i="38" s="1"/>
  <c r="J48" i="38"/>
  <c r="J94" i="38"/>
  <c r="AK94" i="38"/>
  <c r="J83" i="38"/>
  <c r="AK83" i="38"/>
  <c r="AK35" i="38"/>
  <c r="J35" i="38"/>
  <c r="AL57" i="38"/>
  <c r="J78" i="38"/>
  <c r="AK78" i="38"/>
  <c r="AL78" i="38" s="1"/>
  <c r="AK30" i="38"/>
  <c r="J30" i="38"/>
  <c r="AL52" i="38"/>
  <c r="AK91" i="38"/>
  <c r="J91" i="38"/>
  <c r="AK86" i="38"/>
  <c r="J86" i="38"/>
  <c r="AK81" i="38"/>
  <c r="J81" i="38"/>
  <c r="G41" i="26"/>
  <c r="G20" i="26"/>
  <c r="G97" i="26"/>
  <c r="G59" i="26"/>
  <c r="G81" i="26"/>
  <c r="G80" i="26"/>
  <c r="G86" i="26"/>
  <c r="G73" i="26"/>
  <c r="G79" i="26"/>
  <c r="G53" i="26"/>
  <c r="G61" i="26"/>
  <c r="G45" i="26"/>
  <c r="G96" i="26"/>
  <c r="G38" i="26"/>
  <c r="G66" i="26"/>
  <c r="G82" i="26"/>
  <c r="G95" i="26"/>
  <c r="G51" i="26"/>
  <c r="G94" i="26"/>
  <c r="G57" i="26"/>
  <c r="G56" i="26"/>
  <c r="G60" i="26"/>
  <c r="G43" i="26"/>
  <c r="I94" i="26"/>
  <c r="G42" i="26"/>
  <c r="G68" i="26"/>
  <c r="G55" i="26"/>
  <c r="G74" i="26"/>
  <c r="G92" i="26"/>
  <c r="G44" i="26"/>
  <c r="G72" i="26"/>
  <c r="G48" i="26"/>
  <c r="G67" i="26"/>
  <c r="G99" i="26"/>
  <c r="G88" i="26"/>
  <c r="G89" i="26"/>
  <c r="I18" i="26"/>
  <c r="G70" i="26"/>
  <c r="G63" i="26"/>
  <c r="G21" i="26"/>
  <c r="G84" i="26"/>
  <c r="G50" i="26"/>
  <c r="G65" i="26"/>
  <c r="G46" i="26"/>
  <c r="G52" i="26"/>
  <c r="G83" i="26"/>
  <c r="G40" i="26"/>
  <c r="G90" i="26"/>
  <c r="G91" i="26"/>
  <c r="G39" i="26"/>
  <c r="G58" i="26"/>
  <c r="G54" i="26"/>
  <c r="G85" i="26"/>
  <c r="G76" i="26"/>
  <c r="G69" i="26"/>
  <c r="G62" i="26"/>
  <c r="G87" i="26"/>
  <c r="G19" i="26"/>
  <c r="G78" i="26"/>
  <c r="G75" i="26"/>
  <c r="G98" i="26"/>
  <c r="G49" i="26"/>
  <c r="G64" i="26"/>
  <c r="I97" i="26"/>
  <c r="I96" i="26"/>
  <c r="I95" i="26"/>
  <c r="I98" i="26"/>
  <c r="I99" i="26"/>
  <c r="G17" i="26" l="1"/>
  <c r="D14" i="28" s="1"/>
  <c r="G105" i="26"/>
  <c r="G71" i="26"/>
  <c r="D18" i="28" s="1"/>
  <c r="G77" i="26"/>
  <c r="D19" i="28" s="1"/>
  <c r="G93" i="26"/>
  <c r="D20" i="28" s="1"/>
  <c r="G37" i="26"/>
  <c r="D16" i="28" s="1"/>
  <c r="I93" i="26"/>
  <c r="F20" i="28" s="1"/>
  <c r="I17" i="26"/>
  <c r="F14" i="28" s="1"/>
  <c r="I105" i="26"/>
  <c r="G47" i="26"/>
  <c r="D17" i="28" s="1"/>
  <c r="AL70" i="44"/>
  <c r="AL72" i="40"/>
  <c r="AL62" i="39"/>
  <c r="AL49" i="39"/>
  <c r="AL35" i="39"/>
  <c r="AL26" i="39"/>
  <c r="AL28" i="45"/>
  <c r="AL79" i="39"/>
  <c r="AL36" i="43"/>
  <c r="AL53" i="40"/>
  <c r="AL73" i="43"/>
  <c r="AL39" i="38"/>
  <c r="AL63" i="39"/>
  <c r="AL69" i="42"/>
  <c r="AL95" i="40"/>
  <c r="AL58" i="42"/>
  <c r="AL96" i="45"/>
  <c r="AL86" i="38"/>
  <c r="AL83" i="44"/>
  <c r="AL84" i="43"/>
  <c r="AL65" i="39"/>
  <c r="AL99" i="45"/>
  <c r="AL38" i="39"/>
  <c r="AL78" i="43"/>
  <c r="AL76" i="41"/>
  <c r="AL20" i="39"/>
  <c r="AL32" i="43"/>
  <c r="H93" i="43"/>
  <c r="AL44" i="40"/>
  <c r="AL44" i="41"/>
  <c r="AL83" i="38"/>
  <c r="AL42" i="39"/>
  <c r="AL38" i="42"/>
  <c r="AL61" i="38"/>
  <c r="AL59" i="39"/>
  <c r="AL35" i="38"/>
  <c r="H93" i="42"/>
  <c r="AL92" i="42"/>
  <c r="AL69" i="44"/>
  <c r="AL35" i="43"/>
  <c r="AL43" i="44"/>
  <c r="AL26" i="42"/>
  <c r="AL49" i="41"/>
  <c r="AL64" i="42"/>
  <c r="AL33" i="44"/>
  <c r="AL69" i="39"/>
  <c r="AL86" i="40"/>
  <c r="AL72" i="42"/>
  <c r="AL95" i="43"/>
  <c r="AL54" i="45"/>
  <c r="AL51" i="43"/>
  <c r="H17" i="40"/>
  <c r="AL68" i="42"/>
  <c r="AL26" i="43"/>
  <c r="AL55" i="40"/>
  <c r="AL20" i="40"/>
  <c r="AL30" i="38"/>
  <c r="AL54" i="44"/>
  <c r="AL64" i="40"/>
  <c r="AL29" i="45"/>
  <c r="AL65" i="38"/>
  <c r="AL50" i="39"/>
  <c r="AL32" i="41"/>
  <c r="AL69" i="43"/>
  <c r="AL84" i="38"/>
  <c r="AL58" i="41"/>
  <c r="AL92" i="41"/>
  <c r="AL60" i="44"/>
  <c r="AL88" i="40"/>
  <c r="AL88" i="44"/>
  <c r="AL94" i="44"/>
  <c r="H22" i="38"/>
  <c r="AL94" i="43"/>
  <c r="AL61" i="45"/>
  <c r="H71" i="42"/>
  <c r="AL27" i="45"/>
  <c r="AL65" i="43"/>
  <c r="H93" i="40"/>
  <c r="AL99" i="43"/>
  <c r="AL53" i="39"/>
  <c r="AL86" i="43"/>
  <c r="AL64" i="41"/>
  <c r="AL76" i="39"/>
  <c r="AL91" i="42"/>
  <c r="AL79" i="43"/>
  <c r="AL19" i="41"/>
  <c r="AL33" i="43"/>
  <c r="AL31" i="39"/>
  <c r="AL54" i="43"/>
  <c r="AL99" i="38"/>
  <c r="AL44" i="38"/>
  <c r="AL63" i="40"/>
  <c r="AL23" i="44"/>
  <c r="AL23" i="40"/>
  <c r="AL91" i="43"/>
  <c r="AL70" i="45"/>
  <c r="H17" i="38"/>
  <c r="AL87" i="44"/>
  <c r="H71" i="38"/>
  <c r="H77" i="40"/>
  <c r="AL31" i="40"/>
  <c r="AL81" i="38"/>
  <c r="AL51" i="45"/>
  <c r="AL60" i="38"/>
  <c r="H93" i="39"/>
  <c r="H37" i="38"/>
  <c r="AL70" i="39"/>
  <c r="AL64" i="38"/>
  <c r="AL67" i="41"/>
  <c r="AL82" i="40"/>
  <c r="AL23" i="39"/>
  <c r="AL76" i="40"/>
  <c r="AL38" i="40"/>
  <c r="AL95" i="42"/>
  <c r="AL50" i="43"/>
  <c r="AL66" i="41"/>
  <c r="AL94" i="41"/>
  <c r="AL72" i="44"/>
  <c r="AL88" i="41"/>
  <c r="H77" i="38"/>
  <c r="AL70" i="40"/>
  <c r="AL84" i="39"/>
  <c r="AL75" i="40"/>
  <c r="AL25" i="42"/>
  <c r="AL87" i="40"/>
  <c r="H93" i="41"/>
  <c r="H37" i="44"/>
  <c r="AL94" i="40"/>
  <c r="H17" i="42"/>
  <c r="AL50" i="40"/>
  <c r="H77" i="43"/>
  <c r="AL78" i="39"/>
  <c r="AL65" i="40"/>
  <c r="AL68" i="40"/>
  <c r="AL72" i="43"/>
  <c r="AL87" i="45"/>
  <c r="AL60" i="39"/>
  <c r="H71" i="41"/>
  <c r="H93" i="38"/>
  <c r="H22" i="41"/>
  <c r="AL23" i="42"/>
  <c r="AL19" i="40"/>
  <c r="AL55" i="45"/>
  <c r="AL82" i="38"/>
  <c r="AL23" i="43"/>
  <c r="AL19" i="44"/>
  <c r="H22" i="40"/>
  <c r="AL38" i="43"/>
  <c r="AL58" i="45"/>
  <c r="AL50" i="45"/>
  <c r="AL60" i="40"/>
  <c r="AL32" i="38"/>
  <c r="AL43" i="45"/>
  <c r="AL74" i="38"/>
  <c r="AL36" i="45"/>
  <c r="AL76" i="45"/>
  <c r="AL74" i="40"/>
  <c r="H37" i="42"/>
  <c r="H77" i="39"/>
  <c r="H37" i="41"/>
  <c r="AL56" i="44"/>
  <c r="J71" i="38"/>
  <c r="AL78" i="40"/>
  <c r="AL54" i="42"/>
  <c r="AL52" i="43"/>
  <c r="AL44" i="44"/>
  <c r="AL82" i="41"/>
  <c r="AL54" i="38"/>
  <c r="H47" i="40"/>
  <c r="AL42" i="45"/>
  <c r="H22" i="43"/>
  <c r="J17" i="38"/>
  <c r="AL94" i="39"/>
  <c r="AL24" i="38"/>
  <c r="AL31" i="38"/>
  <c r="AL76" i="42"/>
  <c r="AL58" i="40"/>
  <c r="H93" i="44"/>
  <c r="AL38" i="44"/>
  <c r="AL72" i="39"/>
  <c r="H77" i="45"/>
  <c r="H37" i="39"/>
  <c r="AL75" i="44"/>
  <c r="AL28" i="43"/>
  <c r="AL88" i="38"/>
  <c r="AL88" i="42"/>
  <c r="AL87" i="41"/>
  <c r="AL87" i="43"/>
  <c r="J71" i="44"/>
  <c r="AL61" i="40"/>
  <c r="AL21" i="41"/>
  <c r="J71" i="42"/>
  <c r="AL90" i="44"/>
  <c r="AL49" i="42"/>
  <c r="H22" i="42"/>
  <c r="J17" i="41"/>
  <c r="AL82" i="39"/>
  <c r="J77" i="42"/>
  <c r="AL78" i="42"/>
  <c r="H22" i="39"/>
  <c r="H108" i="40"/>
  <c r="E4" i="18" s="1"/>
  <c r="AL98" i="42"/>
  <c r="AL39" i="44"/>
  <c r="AL75" i="41"/>
  <c r="AL26" i="45"/>
  <c r="H77" i="42"/>
  <c r="H77" i="44"/>
  <c r="H108" i="42"/>
  <c r="AF101" i="42" s="1"/>
  <c r="AL49" i="44"/>
  <c r="AL98" i="45"/>
  <c r="AL94" i="45"/>
  <c r="H47" i="43"/>
  <c r="AL68" i="39"/>
  <c r="H37" i="45"/>
  <c r="AL91" i="38"/>
  <c r="AL98" i="40"/>
  <c r="J93" i="42"/>
  <c r="AL59" i="43"/>
  <c r="AL95" i="45"/>
  <c r="H71" i="44"/>
  <c r="AL81" i="39"/>
  <c r="AL49" i="43"/>
  <c r="AL59" i="38"/>
  <c r="AL44" i="39"/>
  <c r="AL98" i="39"/>
  <c r="AL42" i="43"/>
  <c r="AL43" i="42"/>
  <c r="AL36" i="39"/>
  <c r="AL94" i="38"/>
  <c r="AL21" i="44"/>
  <c r="AL88" i="45"/>
  <c r="AL91" i="39"/>
  <c r="AL87" i="39"/>
  <c r="AL72" i="41"/>
  <c r="AL83" i="39"/>
  <c r="AL19" i="43"/>
  <c r="AL42" i="42"/>
  <c r="H37" i="43"/>
  <c r="AL82" i="43"/>
  <c r="AL82" i="45"/>
  <c r="AL46" i="40"/>
  <c r="AL68" i="38"/>
  <c r="H17" i="45"/>
  <c r="H47" i="41"/>
  <c r="J93" i="41"/>
  <c r="AL33" i="45"/>
  <c r="H37" i="40"/>
  <c r="AL31" i="45"/>
  <c r="AL32" i="45"/>
  <c r="H47" i="39"/>
  <c r="H47" i="42"/>
  <c r="AL95" i="38"/>
  <c r="H108" i="38"/>
  <c r="E9" i="18" s="1"/>
  <c r="AL75" i="39"/>
  <c r="J17" i="39"/>
  <c r="AL54" i="39"/>
  <c r="AL99" i="39"/>
  <c r="H108" i="39"/>
  <c r="AF101" i="39" s="1"/>
  <c r="AL39" i="40"/>
  <c r="AL92" i="40"/>
  <c r="AL83" i="40"/>
  <c r="J37" i="41"/>
  <c r="H77" i="41"/>
  <c r="AL31" i="41"/>
  <c r="J17" i="42"/>
  <c r="AL75" i="43"/>
  <c r="AL39" i="43"/>
  <c r="AL70" i="43"/>
  <c r="H22" i="44"/>
  <c r="H47" i="45"/>
  <c r="H71" i="45"/>
  <c r="AL56" i="45"/>
  <c r="AL65" i="45"/>
  <c r="AL81" i="45"/>
  <c r="H22" i="45"/>
  <c r="H108" i="45"/>
  <c r="AF101" i="45" s="1"/>
  <c r="AL91" i="45"/>
  <c r="AL21" i="45"/>
  <c r="AL44" i="45"/>
  <c r="AL69" i="45"/>
  <c r="AL25" i="45"/>
  <c r="AL66" i="45"/>
  <c r="H108" i="44"/>
  <c r="AF101" i="44" s="1"/>
  <c r="J37" i="38"/>
  <c r="AL20" i="41"/>
  <c r="H47" i="44"/>
  <c r="AL92" i="44"/>
  <c r="H108" i="43"/>
  <c r="J71" i="41"/>
  <c r="H108" i="41"/>
  <c r="AL55" i="39"/>
  <c r="AL86" i="45"/>
  <c r="AL66" i="43"/>
  <c r="AL59" i="40"/>
  <c r="J93" i="45"/>
  <c r="J93" i="44"/>
  <c r="J22" i="42"/>
  <c r="H47" i="38"/>
  <c r="AL78" i="45"/>
  <c r="AL92" i="45"/>
  <c r="J37" i="44"/>
  <c r="AL25" i="43"/>
  <c r="AL21" i="43"/>
  <c r="J77" i="41"/>
  <c r="J22" i="41"/>
  <c r="J47" i="41"/>
  <c r="J37" i="39"/>
  <c r="J71" i="39"/>
  <c r="J93" i="39"/>
  <c r="J108" i="39"/>
  <c r="AL45" i="38"/>
  <c r="J93" i="38"/>
  <c r="J37" i="45"/>
  <c r="J108" i="45"/>
  <c r="J22" i="45"/>
  <c r="J77" i="45"/>
  <c r="J71" i="45"/>
  <c r="J47" i="45"/>
  <c r="J17" i="45"/>
  <c r="J22" i="44"/>
  <c r="J108" i="44"/>
  <c r="J77" i="44"/>
  <c r="J47" i="44"/>
  <c r="J22" i="43"/>
  <c r="J77" i="43"/>
  <c r="J47" i="43"/>
  <c r="J108" i="43"/>
  <c r="J93" i="43"/>
  <c r="J17" i="43"/>
  <c r="J37" i="43"/>
  <c r="J71" i="43"/>
  <c r="J37" i="42"/>
  <c r="J108" i="42"/>
  <c r="J47" i="42"/>
  <c r="J108" i="41"/>
  <c r="J71" i="40"/>
  <c r="J47" i="40"/>
  <c r="J93" i="40"/>
  <c r="J22" i="40"/>
  <c r="J77" i="40"/>
  <c r="J17" i="40"/>
  <c r="J37" i="40"/>
  <c r="J108" i="40"/>
  <c r="J22" i="39"/>
  <c r="J77" i="39"/>
  <c r="J47" i="39"/>
  <c r="J47" i="38"/>
  <c r="J22" i="38"/>
  <c r="J77" i="38"/>
  <c r="J108" i="38"/>
  <c r="D15" i="28"/>
  <c r="F18" i="28"/>
  <c r="F15" i="28"/>
  <c r="F16" i="28"/>
  <c r="F19" i="28"/>
  <c r="F17" i="28"/>
  <c r="E5" i="18" l="1"/>
  <c r="AF101" i="40"/>
  <c r="AF101" i="38"/>
  <c r="E10" i="18"/>
  <c r="E7" i="18"/>
  <c r="E8" i="18"/>
  <c r="AF101" i="43"/>
  <c r="E6" i="18"/>
  <c r="AF101" i="41"/>
  <c r="E3" i="18"/>
  <c r="AF102" i="45"/>
  <c r="AF103" i="45" s="1"/>
  <c r="F8" i="18"/>
  <c r="AF102" i="44"/>
  <c r="AF103" i="44" s="1"/>
  <c r="F7" i="18"/>
  <c r="AF102" i="43"/>
  <c r="F6" i="18"/>
  <c r="AF102" i="42"/>
  <c r="AF103" i="42" s="1"/>
  <c r="F5" i="18"/>
  <c r="AF102" i="41"/>
  <c r="F3" i="18"/>
  <c r="AF102" i="40"/>
  <c r="AF103" i="40" s="1"/>
  <c r="F4" i="18"/>
  <c r="G4" i="18" s="1"/>
  <c r="L4" i="18" s="1"/>
  <c r="AF102" i="39"/>
  <c r="AF103" i="39" s="1"/>
  <c r="F10" i="18"/>
  <c r="AF102" i="38"/>
  <c r="F9" i="18"/>
  <c r="G9" i="18" s="1"/>
  <c r="D22" i="28"/>
  <c r="F22" i="28"/>
  <c r="G5" i="18" l="1"/>
  <c r="H5" i="18" s="1"/>
  <c r="AF103" i="38"/>
  <c r="G10" i="18"/>
  <c r="L10" i="18" s="1"/>
  <c r="G8" i="18"/>
  <c r="H8" i="18" s="1"/>
  <c r="AF103" i="43"/>
  <c r="G7" i="18"/>
  <c r="L7" i="18" s="1"/>
  <c r="G6" i="18"/>
  <c r="L6" i="18" s="1"/>
  <c r="G3" i="18"/>
  <c r="N3" i="18" s="1"/>
  <c r="AF103" i="41"/>
  <c r="L5" i="18"/>
  <c r="N4" i="18"/>
  <c r="H4" i="18"/>
  <c r="H9" i="18"/>
  <c r="N9" i="18"/>
  <c r="L9" i="18"/>
  <c r="N5" i="18" l="1"/>
  <c r="N10" i="18"/>
  <c r="H10" i="18"/>
  <c r="N8" i="18"/>
  <c r="L3" i="18"/>
  <c r="L8" i="18"/>
  <c r="H6" i="18"/>
  <c r="N6" i="18"/>
  <c r="H3" i="18"/>
  <c r="N7" i="18"/>
  <c r="H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tc={079B11A9-E11C-4566-ABD4-9D9CE46BC00E}</author>
    <author>tc={24EA2BCE-5EB0-4545-9171-5E88B6703979}</author>
    <author>tc={38C4AA6C-94DE-4E22-84EE-FAEADE9CF5E1}</author>
    <author>tc={3CAC320A-5D4C-495E-90A5-B761427CD8E5}</author>
    <author>tc={92B07B11-B950-4C3F-A97D-47A47A9DBEDE}</author>
  </authors>
  <commentList>
    <comment ref="I45" authorId="0" shapeId="0" xr:uid="{079B11A9-E11C-4566-ABD4-9D9CE46BC0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24EA2BCE-5EB0-4545-9171-5E88B670397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38C4AA6C-94DE-4E22-84EE-FAEADE9CF5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CAC320A-5D4C-495E-90A5-B761427CD8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92B07B11-B950-4C3F-A97D-47A47A9DBEDE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tc={BC371794-CC4D-496B-AA32-45A5C720C87A}</author>
    <author>tc={B2B76013-BCB3-4AA3-8350-A4D900A08D04}</author>
    <author>tc={0AFBBFC0-BEC0-4823-8B64-B89162F9A82B}</author>
  </authors>
  <commentList>
    <comment ref="M33" authorId="0" shapeId="0" xr:uid="{BC371794-CC4D-496B-AA32-45A5C720C8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60" authorId="1" shapeId="0" xr:uid="{B2B76013-BCB3-4AA3-8350-A4D900A08D04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2" shapeId="0" xr:uid="{0AFBBFC0-BEC0-4823-8B64-B89162F9A8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tc={F5F709A8-4588-417B-A85E-BC2476F49E8B}</author>
    <author>tc={78640130-A82C-4092-AD63-6AB97185B546}</author>
    <author>tc={B3CF8139-11E1-4AEC-BA24-770F6539D0B5}</author>
    <author>tc={336611B0-FCED-4B5D-8DA6-677BC7918AE8}</author>
    <author>tc={84B5A02E-57E2-4D54-B65D-E2F0CCA78BAD}</author>
  </authors>
  <commentList>
    <comment ref="I45" authorId="0" shapeId="0" xr:uid="{F5F709A8-4588-417B-A85E-BC2476F49E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8640130-A82C-4092-AD63-6AB97185B54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3CF8139-11E1-4AEC-BA24-770F6539D0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36611B0-FCED-4B5D-8DA6-677BC7918A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B5A02E-57E2-4D54-B65D-E2F0CCA78BA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tc={2260575D-094A-4843-925A-89EAF1AFDD13}</author>
    <author>tc={E3D279A9-F067-4132-92AD-C56071FCEDC2}</author>
    <author>tc={4D2B311D-A330-4794-9461-9A8AF72B1360}</author>
    <author>tc={9DDC1303-FBA4-4F20-B262-6BFD327BC6DA}</author>
    <author>tc={CD8240C2-8EE3-452C-A59D-338C6CABA0FD}</author>
  </authors>
  <commentList>
    <comment ref="I45" authorId="0" shapeId="0" xr:uid="{2260575D-094A-4843-925A-89EAF1AFDD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E3D279A9-F067-4132-92AD-C56071FCEDC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4D2B311D-A330-4794-9461-9A8AF72B136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9DDC1303-FBA4-4F20-B262-6BFD327BC6D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CD8240C2-8EE3-452C-A59D-338C6CABA0F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tc={5E28CAA8-6FFF-46AE-AE86-7A15C432851F}</author>
    <author>tc={AA7C281D-543C-41A8-A056-6608B529DA4F}</author>
    <author>tc={20594491-4114-4445-8EBF-D0B1591DB6BF}</author>
    <author>tc={038A4959-4085-49AF-97AA-B696E77490CB}</author>
    <author>tc={F70764B2-BDEA-49F3-B062-4795B84903A0}</author>
  </authors>
  <commentList>
    <comment ref="I45" authorId="0" shapeId="0" xr:uid="{5E28CAA8-6FFF-46AE-AE86-7A15C43285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AA7C281D-543C-41A8-A056-6608B529DA4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20594491-4114-4445-8EBF-D0B1591DB6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038A4959-4085-49AF-97AA-B696E77490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F70764B2-BDEA-49F3-B062-4795B84903A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tc={2C30A7F6-47F5-48FF-89DD-ED9F16D77708}</author>
    <author>tc={7D3AB264-D4D8-40B5-A734-B4C41DF20E4D}</author>
    <author>tc={5ED9AADD-23B6-481B-945B-82CD6AA159F0}</author>
    <author>tc={CBABCFE7-2637-4E8D-9FE1-73F079BE0996}</author>
    <author>tc={30FE7BC9-F4B7-4C8D-85CB-5EF488AB0C99}</author>
  </authors>
  <commentList>
    <comment ref="I45" authorId="0" shapeId="0" xr:uid="{2C30A7F6-47F5-48FF-89DD-ED9F16D7770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D3AB264-D4D8-40B5-A734-B4C41DF20E4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5ED9AADD-23B6-481B-945B-82CD6AA159F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CBABCFE7-2637-4E8D-9FE1-73F079BE09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30FE7BC9-F4B7-4C8D-85CB-5EF488AB0C9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tc={D29EBEC1-C82B-47DC-B222-DC5AB8F87082}</author>
    <author>tc={F6F249DC-78CD-4817-A7F3-8DAAB90A1FFC}</author>
    <author>tc={A2C67BA7-C265-4895-80AD-4EACBE50C495}</author>
    <author>tc={232FEC64-6205-490C-B196-F3D3FB21EA3F}</author>
    <author>tc={62C7FEB1-EC3B-424A-874E-5B48F8E5558D}</author>
  </authors>
  <commentList>
    <comment ref="I45" authorId="0" shapeId="0" xr:uid="{D29EBEC1-C82B-47DC-B222-DC5AB8F870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6F249DC-78CD-4817-A7F3-8DAAB90A1F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2C67BA7-C265-4895-80AD-4EACBE50C4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232FEC64-6205-490C-B196-F3D3FB21EA3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62C7FEB1-EC3B-424A-874E-5B48F8E5558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tc={0B41C2AA-8B5A-4A8F-8CA7-DC3B2DB0F38C}</author>
    <author>tc={FA8BAC72-9BDC-485E-99AB-CACF662A78D9}</author>
    <author>tc={AB6AE81C-9504-40B1-A065-28259863B8A7}</author>
    <author>tc={64F7CDE6-83BB-4AB8-8102-BB7851907F73}</author>
    <author>tc={1058D54C-68FF-4F9A-B08D-B594683784FC}</author>
  </authors>
  <commentList>
    <comment ref="I45" authorId="0" shapeId="0" xr:uid="{0B41C2AA-8B5A-4A8F-8CA7-DC3B2DB0F3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A8BAC72-9BDC-485E-99AB-CACF662A78D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B6AE81C-9504-40B1-A065-28259863B8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64F7CDE6-83BB-4AB8-8102-BB7851907F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1058D54C-68FF-4F9A-B08D-B594683784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tc={11A64469-AD2C-4EE6-BB23-E8853F48D7D8}</author>
    <author>tc={99E00E73-6848-45F6-B8D8-8A66651B2916}</author>
    <author>tc={B533CC61-5329-4FE7-B23A-8C724792D7BF}</author>
    <author>tc={7746B93E-4FF2-409F-AA00-A2D342ACD0C7}</author>
    <author>tc={848B434B-2DCD-4700-BABE-5E09E60E2D9A}</author>
  </authors>
  <commentList>
    <comment ref="I45" authorId="0" shapeId="0" xr:uid="{11A64469-AD2C-4EE6-BB23-E8853F48D7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99E00E73-6848-45F6-B8D8-8A66651B291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533CC61-5329-4FE7-B23A-8C724792D7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7746B93E-4FF2-409F-AA00-A2D342ACD0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8B434B-2DCD-4700-BABE-5E09E60E2D9A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tc={0670A4AF-C4DF-472E-908B-355A0242E34C}</author>
    <author>tc={295FEF88-C7BF-4013-B8A2-D4B8BD709CBE}</author>
  </authors>
  <commentList>
    <comment ref="B60" authorId="0" shapeId="0" xr:uid="{0670A4AF-C4DF-472E-908B-355A0242E34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1" shapeId="0" xr:uid="{295FEF88-C7BF-4013-B8A2-D4B8BD709C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sharedStrings.xml><?xml version="1.0" encoding="utf-8"?>
<sst xmlns="http://schemas.openxmlformats.org/spreadsheetml/2006/main" count="3272" uniqueCount="255">
  <si>
    <t>PERMITTEE / PROJECT INFORMATION</t>
  </si>
  <si>
    <t>PERMITTEE</t>
  </si>
  <si>
    <t>PERMITTEE CONTACT</t>
  </si>
  <si>
    <t>PHONE</t>
  </si>
  <si>
    <t>EMAIL</t>
  </si>
  <si>
    <t>PLANNING REVIEW CASE NO.</t>
  </si>
  <si>
    <t>PROJECT ADDRESS</t>
  </si>
  <si>
    <t>PROJECT DESCRIPTION</t>
  </si>
  <si>
    <t>FEE SHEET SCOPE</t>
  </si>
  <si>
    <t>4. FEES WILL BE VERIFIED BY PLANS EXAMINER. AN INVOICE FOR PLAN CHECK REVIEW WILL BE ISSUED TO THE APPLICANT.</t>
  </si>
  <si>
    <t xml:space="preserve">6.  UPON REQUEST OF RIGHT OF WAY CONSTRUCTION PERMIT, AN INVOICE FOR THE INSPECTION PORTION OF THE FEE WILL BE ISSUED TO THE APPLICANT. </t>
  </si>
  <si>
    <t>7.  APPLICANT PAYS INVOICE PRIOR TO ISSUANCE OF RIGHT OF WAY CONSTRUCTION PERMIT TO CONTRACTOR.</t>
  </si>
  <si>
    <t>PUBLIC IMPROVEMENTS</t>
  </si>
  <si>
    <r>
      <t xml:space="preserve">BLUE TEXT </t>
    </r>
    <r>
      <rPr>
        <sz val="18"/>
        <rFont val="Calibri"/>
        <family val="2"/>
        <scheme val="minor"/>
      </rPr>
      <t xml:space="preserve"> - INPUT VALUES NEEDED. </t>
    </r>
    <r>
      <rPr>
        <sz val="18"/>
        <color rgb="FF0000FF"/>
        <rFont val="Calibri"/>
        <family val="2"/>
        <scheme val="minor"/>
      </rPr>
      <t xml:space="preserve">
1. CONTRACTOR/DEVELOPER ENTERS QUANTITIES IN COLUMN D
2.CITY STAFF ENTERS HOURLY RATES AND ESTIMATED HOURS PER UNIT</t>
    </r>
  </si>
  <si>
    <t>REVIEW AND INSPECTION FEE CALCULATION</t>
  </si>
  <si>
    <t>PUBLIC IMPROVEMENTS PLAN CHECK AND INSPECTION SERVICES COST ESTIMATE</t>
  </si>
  <si>
    <t>REVIEW FEES RATE CALCULATIONS</t>
  </si>
  <si>
    <t>INSPECTION FEE RATE CALCULATIONS</t>
  </si>
  <si>
    <t>BELOW INSP</t>
  </si>
  <si>
    <t>NO.</t>
  </si>
  <si>
    <t>ITEM</t>
  </si>
  <si>
    <t>QUANTITY</t>
  </si>
  <si>
    <t>UNIT</t>
  </si>
  <si>
    <t>REVIEW FEE RATE ($/UNIT)</t>
  </si>
  <si>
    <t>REVIEW FEE</t>
  </si>
  <si>
    <t>INSPECTION FEE RATE ($/UNIT)</t>
  </si>
  <si>
    <t>INSPECTION FEE</t>
  </si>
  <si>
    <t>PW DEVELOPMENT ENGINEER</t>
  </si>
  <si>
    <t>PW TRAFFIC ENGINEER</t>
  </si>
  <si>
    <t>ADMINISTRATIVE PROFESSIONAL</t>
  </si>
  <si>
    <t>PERMIT TECHNICIAN</t>
  </si>
  <si>
    <t>PW INSPECTOR</t>
  </si>
  <si>
    <t>PW INSPECTION MANAGER</t>
  </si>
  <si>
    <t>ABOVE TOT</t>
  </si>
  <si>
    <t>$/HR</t>
  </si>
  <si>
    <t>CONSTRUCTION COST</t>
  </si>
  <si>
    <t>TOTAL CONSTRUCTION COST</t>
  </si>
  <si>
    <t>CONSTRUCTION COST NOTES</t>
  </si>
  <si>
    <t>$/UNIT</t>
  </si>
  <si>
    <t>$</t>
  </si>
  <si>
    <t>COSTS BASED ON RECENT PROJECTS (2023) OR 3-MONTH AVERAGE TXDOT LOW BIDS.</t>
  </si>
  <si>
    <t>BELOW TOT</t>
  </si>
  <si>
    <t>SITE GRADING AND DRAINAGE</t>
  </si>
  <si>
    <t>HR/UNIT</t>
  </si>
  <si>
    <t>Review</t>
  </si>
  <si>
    <t>Inspection</t>
  </si>
  <si>
    <t>Total</t>
  </si>
  <si>
    <t>GRADING AND DRAINAGE PLAN REVIEW (ENTIRE SITE)</t>
  </si>
  <si>
    <t>ACRES</t>
  </si>
  <si>
    <t>TXDOT:  Preparing ROW</t>
  </si>
  <si>
    <t>CLEARING AND GRUBBING (ENTIRE SITE)</t>
  </si>
  <si>
    <t>ROUGH GRADING (ENTIRE SITE)</t>
  </si>
  <si>
    <t>CY</t>
  </si>
  <si>
    <t>airport rd</t>
  </si>
  <si>
    <t>FINISHED GRADING (ROW AND EASEMENTS)</t>
  </si>
  <si>
    <t>? estimated</t>
  </si>
  <si>
    <t>SANITARY SEWER</t>
  </si>
  <si>
    <t>EXISTING MANHOLE CONNECTION</t>
  </si>
  <si>
    <t>EA</t>
  </si>
  <si>
    <t>bagby</t>
  </si>
  <si>
    <t>NEW MANHOLE</t>
  </si>
  <si>
    <t>Chimney Hill; assumed 4' dia shallow; prob should have deep separate</t>
  </si>
  <si>
    <t>DEEP MANHOLE (DEPTH &gt; 10 FT)</t>
  </si>
  <si>
    <t>GRAVITY PIPE (DIAMETER &lt;10 IN.)</t>
  </si>
  <si>
    <t>LF</t>
  </si>
  <si>
    <t>GRAVITY PIPE (DIAMETER &gt;10 IN.)</t>
  </si>
  <si>
    <t>DEEP GRAVITY PIPE (DEPTH &gt; 10 FT)</t>
  </si>
  <si>
    <t>brentwood x 2 (15-20' deep )</t>
  </si>
  <si>
    <t>CLEANOUT BOX</t>
  </si>
  <si>
    <t>RESIDENTIAL SERVICE</t>
  </si>
  <si>
    <t>part of cleanout</t>
  </si>
  <si>
    <t>COMMERCIAL SERVICE</t>
  </si>
  <si>
    <t>connect 8" swr to ex MH - bagby</t>
  </si>
  <si>
    <t>DEEP SERVICE</t>
  </si>
  <si>
    <t>Brentwood x 2</t>
  </si>
  <si>
    <t>FORCE MAIN</t>
  </si>
  <si>
    <t>Chimeny Hill:  14"</t>
  </si>
  <si>
    <t>PIPE ABANDONMENT</t>
  </si>
  <si>
    <t>Bagby - unsure of dia</t>
  </si>
  <si>
    <t>LIFT STATION</t>
  </si>
  <si>
    <t>which project?</t>
  </si>
  <si>
    <t>STREET CUT/OPENING</t>
  </si>
  <si>
    <t>SF</t>
  </si>
  <si>
    <t>Chimney Hill:  $35/LF for 3'width = $12/SF</t>
  </si>
  <si>
    <t>STORM DRAIN</t>
  </si>
  <si>
    <t>INLET STRUCTURE</t>
  </si>
  <si>
    <t>bagby = $5K, Mars = $9500K</t>
  </si>
  <si>
    <t>JUNCTION STRUCTURE / MANHOLE</t>
  </si>
  <si>
    <t>DEEP JUNCTION STRUCTURE / MANHOLE (DEPTH &gt; 10 FT)</t>
  </si>
  <si>
    <t>est.</t>
  </si>
  <si>
    <t>PIPE</t>
  </si>
  <si>
    <t>varies with size</t>
  </si>
  <si>
    <t>DEEP PIPE (DEPTH  &gt; 10 FT)</t>
  </si>
  <si>
    <t>UNLINED CHANNEL</t>
  </si>
  <si>
    <t>SY</t>
  </si>
  <si>
    <t>CONCRETE CHANNEL</t>
  </si>
  <si>
    <t>END STRUCTURE (UP TO 36" CULVERT)</t>
  </si>
  <si>
    <t>airport rd 24" SET</t>
  </si>
  <si>
    <t>Chimney Hill</t>
  </si>
  <si>
    <t>WATER</t>
  </si>
  <si>
    <t>Water Items:  waiting on Utiltieis for price confirmations</t>
  </si>
  <si>
    <t>FIRE HYDRANT</t>
  </si>
  <si>
    <t>FH assembly - Bagby</t>
  </si>
  <si>
    <t>THRUST BLOCK</t>
  </si>
  <si>
    <t>est. from chimney hill:  bend for 14" force main = 1750</t>
  </si>
  <si>
    <t>RING CONNECTION</t>
  </si>
  <si>
    <t>price for 2 Tees and two valves - washington/bagby</t>
  </si>
  <si>
    <t>MAIN TIE-IN TO EXISTING DISTRIBUTION</t>
  </si>
  <si>
    <t>? used Chimney Hill</t>
  </si>
  <si>
    <t>GATE VALVE AND BOX</t>
  </si>
  <si>
    <t>8" GV - Bagby</t>
  </si>
  <si>
    <t>RESIDENTIAL CONNECTION</t>
  </si>
  <si>
    <t>BULLHEAD CONNECTION, RESIDENTIAL</t>
  </si>
  <si>
    <t>?</t>
  </si>
  <si>
    <t>BULLHEAD CONNECTION, COMMERCIAL</t>
  </si>
  <si>
    <t>COMMERCIAL/LARGE RESIDENTIAL SERVICE</t>
  </si>
  <si>
    <t>METER VAULT</t>
  </si>
  <si>
    <t>Chimney Hill - relocate ex. WM</t>
  </si>
  <si>
    <t>CHECK VALVE VAULT</t>
  </si>
  <si>
    <t>Check with Utilities</t>
  </si>
  <si>
    <t>ARV</t>
  </si>
  <si>
    <t>PRV</t>
  </si>
  <si>
    <t>AUTOMATIC FLUSHING VALVE</t>
  </si>
  <si>
    <t>BLOW OFF ASSEMBLY</t>
  </si>
  <si>
    <t>BORES</t>
  </si>
  <si>
    <t>Washington est.</t>
  </si>
  <si>
    <t>PIPE ENCASEMENT</t>
  </si>
  <si>
    <t>subsid. to pipe (included in pipe install cost?)</t>
  </si>
  <si>
    <t>DISTRIBUTION CUT IN TEE</t>
  </si>
  <si>
    <t>Bagby 8" x8" Tee</t>
  </si>
  <si>
    <t>PIPE, 10" DIA AND LESS</t>
  </si>
  <si>
    <t>Bagby 8" WL</t>
  </si>
  <si>
    <t>PIPE, MORE THAN 10" DIA</t>
  </si>
  <si>
    <t>Bagby 12" = 160; bumped up for steel casing locations</t>
  </si>
  <si>
    <t>DEEP PIPE, MORE THAN 10'</t>
  </si>
  <si>
    <t>2x 12"?</t>
  </si>
  <si>
    <t xml:space="preserve">DEEP STREET CUT/OPENING, 10' OR GREATER </t>
  </si>
  <si>
    <t>SIDEWALK</t>
  </si>
  <si>
    <t>Washington Ph 1</t>
  </si>
  <si>
    <t>PEDESTRIAN RAMP</t>
  </si>
  <si>
    <t>avg cost for CIP projects</t>
  </si>
  <si>
    <t>CONCRETE FLATWORK</t>
  </si>
  <si>
    <t>STRUCTURAL CONCRETE</t>
  </si>
  <si>
    <t>SIDEWALK SCUPPERS</t>
  </si>
  <si>
    <t>per MG:  $2K for 10' sidewalk</t>
  </si>
  <si>
    <t>STREETS</t>
  </si>
  <si>
    <t>ALLEY</t>
  </si>
  <si>
    <t>Assume 7" PCC + 6" LSS (28 lbs/SY lime); txdot and airport rd</t>
  </si>
  <si>
    <t>MEDIAN</t>
  </si>
  <si>
    <t>assumed 1 SY = 6 LF c&amp;g and 12 SF concrete</t>
  </si>
  <si>
    <t>CURB AND GUTTER</t>
  </si>
  <si>
    <t>VALLEY GUTTER AND FILLET</t>
  </si>
  <si>
    <t>bagby; converted LF of radius to SF of fillet; added valley gutter @ $6 SF/LF</t>
  </si>
  <si>
    <t>RESIDENTIAL DRIVE APPROACH</t>
  </si>
  <si>
    <t>COMMERCIAL DRIVE APPROACH</t>
  </si>
  <si>
    <t>bagby is per SF; assumed 240 SF per each</t>
  </si>
  <si>
    <t>CONCRETE PAVEMENT, NON-COLLECTOR</t>
  </si>
  <si>
    <t>5" PCC + 6" LSS CONVERTED TO SF (UNITS USU. SY)</t>
  </si>
  <si>
    <t>CONCRETE PAVEMENT, COLLECTOR/ABOVE</t>
  </si>
  <si>
    <t>6" PCC + 6" LSS CONVERTED TO SF (UNITS USU. SY)</t>
  </si>
  <si>
    <t>ASPHALT PAVEMENT, NON-COLLECTOR</t>
  </si>
  <si>
    <t>2" TY D + 5.5" CTB + 6" LSS CONVERTED TO SF (UNITS USU. SY)</t>
  </si>
  <si>
    <t>ASPHALT PAVEMENT, COLLECTOR/ABOVE</t>
  </si>
  <si>
    <t>2" TY D + 5.5" CTB +8" LSS CONVERTED TO SF (UNITS USU. SY)</t>
  </si>
  <si>
    <t>BASE FAILURE REPAIRS</t>
  </si>
  <si>
    <t>CONCRETE STREET OR ALLEY CUT REPAIRS</t>
  </si>
  <si>
    <t>subsid. to pipe</t>
  </si>
  <si>
    <t>ASPHALT STREET OR ALLEY CUT REPAIRS</t>
  </si>
  <si>
    <t>MOW STRIPS</t>
  </si>
  <si>
    <t>Airport Rd $9/SF; 5 SF per LF</t>
  </si>
  <si>
    <t>STEEL PLATE</t>
  </si>
  <si>
    <t>WK</t>
  </si>
  <si>
    <t>per Frank</t>
  </si>
  <si>
    <t>TRAFFIC</t>
  </si>
  <si>
    <t>TRAFFIC SIGNAL, POLES</t>
  </si>
  <si>
    <t>Washington Ph 1 - poles only (no elect)</t>
  </si>
  <si>
    <t>STREET LIGHTING</t>
  </si>
  <si>
    <t>tx cen pkway - large light poles with assoc. costs</t>
  </si>
  <si>
    <t>STREET SIGNS</t>
  </si>
  <si>
    <t>incl poles (60/SF sign + 240 pole)</t>
  </si>
  <si>
    <t>STRIPING PLAN</t>
  </si>
  <si>
    <t>assumed plan costs $2000</t>
  </si>
  <si>
    <t>STREET LIGHTING PLAN REVIEW</t>
  </si>
  <si>
    <t>assumed lighting plan cost</t>
  </si>
  <si>
    <t>TEMPORARY TRAFFIC CONTROL PLAN REVIEW</t>
  </si>
  <si>
    <t>PG</t>
  </si>
  <si>
    <t>? varies with project size</t>
  </si>
  <si>
    <t>ADMINISTRATIVE PROCESSING AND MISCELLANEOUS SERVICES</t>
  </si>
  <si>
    <t>TOTAL:</t>
  </si>
  <si>
    <t>A1</t>
  </si>
  <si>
    <t>SUBDIVISION PERMIT</t>
  </si>
  <si>
    <t>Fee % Review</t>
  </si>
  <si>
    <t>A2</t>
  </si>
  <si>
    <t>ROW PERMIT</t>
  </si>
  <si>
    <t>FEE % Inspection</t>
  </si>
  <si>
    <t>A3</t>
  </si>
  <si>
    <t>PLAN CHECK HOURLY RATE - PUBLIC WORKS</t>
  </si>
  <si>
    <t>HR</t>
  </si>
  <si>
    <t>FEE % Total</t>
  </si>
  <si>
    <t>A4</t>
  </si>
  <si>
    <t>PRECONSTRUCTION MEETING</t>
  </si>
  <si>
    <t>A5</t>
  </si>
  <si>
    <t xml:space="preserve">HOURLY INSPECTION </t>
  </si>
  <si>
    <t>A7</t>
  </si>
  <si>
    <t>OVERTIME INSPECTION (4 HR MINIMUM)(1.5X BASE RATE)</t>
  </si>
  <si>
    <t>A9</t>
  </si>
  <si>
    <t>FINAL JOB WALK</t>
  </si>
  <si>
    <t>TOTAL</t>
  </si>
  <si>
    <t>PLAN CHECK AND INSPECTION FEE CALCULATION SUMMARY</t>
  </si>
  <si>
    <t>CONSTRUCTION CATEGORIES</t>
  </si>
  <si>
    <t>PLAN CHECK 
REVIEW FEE</t>
  </si>
  <si>
    <t>ADMINISTRATIVE AND MISCELLANEOUS SERVICES</t>
  </si>
  <si>
    <t xml:space="preserve"> REVIEW AND INSPECTION FEE SUBTOTAL</t>
  </si>
  <si>
    <t>CITY USE</t>
  </si>
  <si>
    <t>DATE PAID</t>
  </si>
  <si>
    <t>RECEIPT #</t>
  </si>
  <si>
    <t>PREPARED BY:</t>
  </si>
  <si>
    <t>NAME</t>
  </si>
  <si>
    <t>DATE</t>
  </si>
  <si>
    <t>~ ADDITIONAL PLAN CHECK IN EXCESS OF INITIAL REVIEW AND RESPONSE REVIEW TO BE BILLED AT  CITY TIME AND MATERIALS RATES PLUS ANY APPLICABLE CONTRACT COSTS.</t>
  </si>
  <si>
    <t xml:space="preserve">~ FOR SPECIAL CIRCUMSTANCES, AS DETERMINED BY THE CITY ENGINEER, CITY TIME AND MATERIALS PLUS ANY APPLICABLE CONTRACT COSTS MAY APPLY. </t>
  </si>
  <si>
    <t>Permit Type</t>
  </si>
  <si>
    <t>STATED COST OF CONSTRUCTION ($)</t>
  </si>
  <si>
    <t>PW Unit Cost Construction Estimate</t>
  </si>
  <si>
    <t>CURRENT COST PER 2023 FEE SCHEDULE</t>
  </si>
  <si>
    <t>PROPOSED REVIEW FEE</t>
  </si>
  <si>
    <t>PROPOSED INSPECTION FEE</t>
  </si>
  <si>
    <t>PROPOSED TOTAL FEE</t>
  </si>
  <si>
    <t>% Recovery Current</t>
  </si>
  <si>
    <t>% Recovery Proposed</t>
  </si>
  <si>
    <t>% OF CONSTRUCTION  COST</t>
  </si>
  <si>
    <t>LOTS</t>
  </si>
  <si>
    <t>PROPOSED COST PER LOT</t>
  </si>
  <si>
    <t>Street Length</t>
  </si>
  <si>
    <t>COST PER LF CL ST</t>
  </si>
  <si>
    <t>New residential infill (50 ft Sidewalk, drive approach, curb and gutter, sewer tap, water tap)</t>
  </si>
  <si>
    <t>TYP New Commercial 100 ft Lot (100 ft SW, 1 drive approach, new sewer MH, water tap, fire tap, hydrant, 2 street cuts)</t>
  </si>
  <si>
    <t>Residential Drive Approach</t>
  </si>
  <si>
    <t>New Residential Water Tap</t>
  </si>
  <si>
    <t>New Residential Sewer Tap</t>
  </si>
  <si>
    <t>2500 LF Sanitary Sewer Extention</t>
  </si>
  <si>
    <t>Large Subdivision (299 0.12 acre residential lots 59 acres)</t>
  </si>
  <si>
    <t>Medium Subdivision (72 0.2-0.5 acre residential lots, 24 acres)</t>
  </si>
  <si>
    <t>SURVEYOR
(2-MAN CREW)</t>
  </si>
  <si>
    <t>PW INSPECTOR SUPERVISOR</t>
  </si>
  <si>
    <t>5. APPLICANT PAYS INVOICE PRIOR TO RELEASE OF APPROVED PROJECT PLAN SET.  INVOICED AMOUNT WILL BE BASED ON FINAL APPROVED QUANTITIES.</t>
  </si>
  <si>
    <t>FY2023-24</t>
  </si>
  <si>
    <t>SURVEYOR</t>
  </si>
  <si>
    <t>INSPECTOR SUPERVISOR</t>
  </si>
  <si>
    <t>1. ENTER GENERAL PROJECT INFORMATION</t>
  </si>
  <si>
    <t>2. ENTER ESTIMATED CONSTRUCTION QUANTITIES INTO THE REVIEW AND INSPECTION FEE FORM.</t>
  </si>
  <si>
    <t>INSPECTOR:</t>
  </si>
  <si>
    <t>PHONE NUMBER</t>
  </si>
  <si>
    <t>FY 25-26 REVIEW AND INSPECTION FEE CALCULATION FORM</t>
  </si>
  <si>
    <t>3. SUBMIT THE EXCEL SPREADSHEET TO THE PUBLIC WORKS DEPARTMENT WITH THE ASSOCIATED PROJECT PLANS TO ROWPERMITS@WACOTX.GOV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</si>
</sst>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0.0000"/>
    <numFmt numFmtId="166" formatCode="0.0000%"/>
    <numFmt numFmtId="167" formatCode="0.00000"/>
    <numFmt numFmtId="168" formatCode="0.000%"/>
    <numFmt numFmtId="169" formatCode="0.0"/>
    <numFmt numFmtId="170" formatCode="_(&quot;$&quot;* #,##0.000_);_(&quot;$&quot;* \(#,##0.000\);_(&quot;$&quot;* &quot;-&quot;??_);_(@_)"/>
    <numFmt numFmtId="171" formatCode="_([$$-409]* #,##0.00_);_([$$-409]* \(#,##0.00\);_([$$-409]* &quot;-&quot;??_);_(@_)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84">
    <xf numFmtId="0" fontId="0" fillId="0" borderId="0" xfId="0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44" fontId="18" fillId="0" borderId="1" xfId="0" applyNumberFormat="1" applyFont="1" applyBorder="1" applyAlignment="1">
      <alignment horizontal="right" vertical="center"/>
    </xf>
    <xf numFmtId="44" fontId="18" fillId="0" borderId="9" xfId="0" applyNumberFormat="1" applyFont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0" borderId="11" xfId="0" applyNumberFormat="1" applyFont="1" applyBorder="1" applyAlignment="1">
      <alignment vertical="center"/>
    </xf>
    <xf numFmtId="0" fontId="0" fillId="3" borderId="7" xfId="0" applyFill="1" applyBorder="1"/>
    <xf numFmtId="0" fontId="0" fillId="3" borderId="6" xfId="0" applyFill="1" applyBorder="1"/>
    <xf numFmtId="0" fontId="18" fillId="3" borderId="25" xfId="0" applyFont="1" applyFill="1" applyBorder="1" applyAlignment="1">
      <alignment horizontal="right"/>
    </xf>
    <xf numFmtId="0" fontId="0" fillId="3" borderId="25" xfId="0" applyFill="1" applyBorder="1"/>
    <xf numFmtId="0" fontId="18" fillId="3" borderId="6" xfId="0" applyFont="1" applyFill="1" applyBorder="1" applyAlignment="1">
      <alignment horizontal="right"/>
    </xf>
    <xf numFmtId="0" fontId="0" fillId="3" borderId="3" xfId="0" applyFill="1" applyBorder="1"/>
    <xf numFmtId="0" fontId="0" fillId="3" borderId="12" xfId="0" applyFill="1" applyBorder="1"/>
    <xf numFmtId="0" fontId="18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5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vertical="center"/>
    </xf>
    <xf numFmtId="43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7" xfId="0" applyFill="1" applyBorder="1"/>
    <xf numFmtId="0" fontId="0" fillId="0" borderId="3" xfId="0" applyBorder="1"/>
    <xf numFmtId="0" fontId="2" fillId="4" borderId="7" xfId="1" applyFill="1" applyBorder="1"/>
    <xf numFmtId="0" fontId="2" fillId="0" borderId="3" xfId="1" applyFill="1" applyBorder="1"/>
    <xf numFmtId="0" fontId="0" fillId="0" borderId="7" xfId="0" applyBorder="1" applyAlignment="1">
      <alignment vertical="center"/>
    </xf>
    <xf numFmtId="44" fontId="4" fillId="0" borderId="0" xfId="0" applyNumberFormat="1" applyFont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5" borderId="0" xfId="0" applyFill="1"/>
    <xf numFmtId="0" fontId="12" fillId="5" borderId="0" xfId="0" applyFont="1" applyFill="1" applyAlignment="1">
      <alignment horizontal="left" vertical="top" wrapText="1"/>
    </xf>
    <xf numFmtId="2" fontId="6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2" fontId="6" fillId="5" borderId="18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14" fillId="5" borderId="28" xfId="0" applyNumberFormat="1" applyFont="1" applyFill="1" applyBorder="1" applyAlignment="1">
      <alignment vertical="center"/>
    </xf>
    <xf numFmtId="2" fontId="6" fillId="5" borderId="24" xfId="0" applyNumberFormat="1" applyFont="1" applyFill="1" applyBorder="1" applyAlignment="1">
      <alignment vertical="center"/>
    </xf>
    <xf numFmtId="2" fontId="6" fillId="5" borderId="23" xfId="0" applyNumberFormat="1" applyFont="1" applyFill="1" applyBorder="1" applyAlignment="1">
      <alignment vertical="center"/>
    </xf>
    <xf numFmtId="2" fontId="14" fillId="5" borderId="20" xfId="0" applyNumberFormat="1" applyFont="1" applyFill="1" applyBorder="1" applyAlignment="1">
      <alignment vertical="center"/>
    </xf>
    <xf numFmtId="2" fontId="6" fillId="5" borderId="19" xfId="0" applyNumberFormat="1" applyFont="1" applyFill="1" applyBorder="1" applyAlignment="1">
      <alignment vertical="center"/>
    </xf>
    <xf numFmtId="2" fontId="6" fillId="5" borderId="17" xfId="0" applyNumberFormat="1" applyFont="1" applyFill="1" applyBorder="1" applyAlignment="1">
      <alignment vertical="center"/>
    </xf>
    <xf numFmtId="2" fontId="14" fillId="5" borderId="29" xfId="0" applyNumberFormat="1" applyFont="1" applyFill="1" applyBorder="1" applyAlignment="1">
      <alignment vertical="center"/>
    </xf>
    <xf numFmtId="2" fontId="6" fillId="5" borderId="22" xfId="0" applyNumberFormat="1" applyFont="1" applyFill="1" applyBorder="1" applyAlignment="1">
      <alignment vertical="center"/>
    </xf>
    <xf numFmtId="2" fontId="1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4" fontId="4" fillId="2" borderId="7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44" fontId="4" fillId="6" borderId="26" xfId="0" applyNumberFormat="1" applyFont="1" applyFill="1" applyBorder="1" applyAlignment="1">
      <alignment horizontal="right" vertical="center"/>
    </xf>
    <xf numFmtId="44" fontId="4" fillId="6" borderId="27" xfId="0" applyNumberFormat="1" applyFont="1" applyFill="1" applyBorder="1" applyAlignment="1">
      <alignment horizontal="right" vertic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166" fontId="12" fillId="5" borderId="0" xfId="2" applyNumberFormat="1" applyFont="1" applyFill="1" applyAlignment="1">
      <alignment horizontal="left" vertical="top" wrapText="1"/>
    </xf>
    <xf numFmtId="2" fontId="6" fillId="5" borderId="20" xfId="0" applyNumberFormat="1" applyFont="1" applyFill="1" applyBorder="1" applyAlignment="1">
      <alignment vertical="center"/>
    </xf>
    <xf numFmtId="2" fontId="6" fillId="5" borderId="5" xfId="0" applyNumberFormat="1" applyFont="1" applyFill="1" applyBorder="1" applyAlignment="1">
      <alignment vertical="center"/>
    </xf>
    <xf numFmtId="2" fontId="14" fillId="5" borderId="4" xfId="0" applyNumberFormat="1" applyFont="1" applyFill="1" applyBorder="1" applyAlignment="1">
      <alignment vertical="center"/>
    </xf>
    <xf numFmtId="2" fontId="6" fillId="5" borderId="4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top" wrapText="1"/>
    </xf>
    <xf numFmtId="9" fontId="12" fillId="5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17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9" fontId="9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4" fontId="4" fillId="6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vertical="center"/>
    </xf>
    <xf numFmtId="2" fontId="15" fillId="5" borderId="2" xfId="0" applyNumberFormat="1" applyFont="1" applyFill="1" applyBorder="1" applyAlignment="1">
      <alignment horizontal="right" vertical="center"/>
    </xf>
    <xf numFmtId="168" fontId="1" fillId="5" borderId="1" xfId="2" applyNumberFormat="1" applyFont="1" applyFill="1" applyBorder="1"/>
    <xf numFmtId="0" fontId="1" fillId="5" borderId="1" xfId="0" applyFont="1" applyFill="1" applyBorder="1"/>
    <xf numFmtId="168" fontId="21" fillId="5" borderId="1" xfId="0" applyNumberFormat="1" applyFont="1" applyFill="1" applyBorder="1"/>
    <xf numFmtId="0" fontId="21" fillId="5" borderId="1" xfId="0" applyFont="1" applyFill="1" applyBorder="1"/>
    <xf numFmtId="2" fontId="14" fillId="0" borderId="20" xfId="0" applyNumberFormat="1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166" fontId="12" fillId="0" borderId="0" xfId="2" applyNumberFormat="1" applyFont="1" applyFill="1" applyAlignment="1">
      <alignment horizontal="left" vertical="top" wrapText="1"/>
    </xf>
    <xf numFmtId="0" fontId="0" fillId="0" borderId="10" xfId="0" applyBorder="1" applyAlignment="1">
      <alignment wrapText="1"/>
    </xf>
    <xf numFmtId="43" fontId="0" fillId="0" borderId="10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44" fontId="0" fillId="0" borderId="0" xfId="0" applyNumberFormat="1"/>
    <xf numFmtId="171" fontId="0" fillId="5" borderId="0" xfId="0" applyNumberFormat="1" applyFill="1"/>
    <xf numFmtId="43" fontId="0" fillId="7" borderId="10" xfId="0" applyNumberFormat="1" applyFill="1" applyBorder="1" applyAlignment="1">
      <alignment wrapText="1"/>
    </xf>
    <xf numFmtId="43" fontId="0" fillId="0" borderId="0" xfId="0" applyNumberFormat="1"/>
    <xf numFmtId="43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5" borderId="0" xfId="0" applyNumberFormat="1" applyFont="1" applyFill="1" applyAlignment="1">
      <alignment vertical="center"/>
    </xf>
    <xf numFmtId="0" fontId="0" fillId="0" borderId="0" xfId="0" applyAlignment="1">
      <alignment horizontal="center" wrapText="1"/>
    </xf>
    <xf numFmtId="43" fontId="0" fillId="0" borderId="1" xfId="0" applyNumberFormat="1" applyBorder="1" applyAlignment="1">
      <alignment wrapText="1"/>
    </xf>
    <xf numFmtId="172" fontId="0" fillId="0" borderId="10" xfId="0" applyNumberFormat="1" applyBorder="1" applyAlignment="1">
      <alignment wrapText="1"/>
    </xf>
    <xf numFmtId="0" fontId="0" fillId="8" borderId="10" xfId="0" applyFill="1" applyBorder="1" applyAlignment="1">
      <alignment wrapText="1"/>
    </xf>
    <xf numFmtId="43" fontId="0" fillId="8" borderId="10" xfId="0" applyNumberFormat="1" applyFill="1" applyBorder="1" applyAlignment="1">
      <alignment wrapText="1"/>
    </xf>
    <xf numFmtId="9" fontId="0" fillId="8" borderId="10" xfId="0" applyNumberFormat="1" applyFill="1" applyBorder="1" applyAlignment="1">
      <alignment wrapText="1"/>
    </xf>
    <xf numFmtId="172" fontId="0" fillId="8" borderId="10" xfId="0" applyNumberFormat="1" applyFill="1" applyBorder="1" applyAlignment="1">
      <alignment wrapText="1"/>
    </xf>
    <xf numFmtId="1" fontId="0" fillId="8" borderId="10" xfId="0" applyNumberFormat="1" applyFill="1" applyBorder="1" applyAlignment="1">
      <alignment wrapText="1"/>
    </xf>
    <xf numFmtId="43" fontId="0" fillId="8" borderId="1" xfId="0" applyNumberFormat="1" applyFill="1" applyBorder="1" applyAlignment="1">
      <alignment wrapText="1"/>
    </xf>
    <xf numFmtId="0" fontId="0" fillId="8" borderId="11" xfId="0" applyFill="1" applyBorder="1" applyAlignment="1">
      <alignment wrapText="1"/>
    </xf>
    <xf numFmtId="43" fontId="0" fillId="8" borderId="11" xfId="0" applyNumberFormat="1" applyFill="1" applyBorder="1" applyAlignment="1">
      <alignment wrapText="1"/>
    </xf>
    <xf numFmtId="1" fontId="0" fillId="8" borderId="11" xfId="0" applyNumberFormat="1" applyFill="1" applyBorder="1" applyAlignment="1">
      <alignment wrapText="1"/>
    </xf>
    <xf numFmtId="9" fontId="12" fillId="0" borderId="0" xfId="2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4" fontId="4" fillId="9" borderId="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44" fontId="4" fillId="6" borderId="32" xfId="0" applyNumberFormat="1" applyFont="1" applyFill="1" applyBorder="1" applyAlignment="1">
      <alignment horizontal="right" vertical="center"/>
    </xf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0" fillId="0" borderId="33" xfId="0" applyBorder="1"/>
    <xf numFmtId="0" fontId="2" fillId="4" borderId="2" xfId="1" applyFill="1" applyBorder="1" applyAlignment="1">
      <alignment vertical="center"/>
    </xf>
    <xf numFmtId="14" fontId="0" fillId="0" borderId="6" xfId="0" applyNumberFormat="1" applyBorder="1" applyProtection="1">
      <protection locked="0"/>
    </xf>
    <xf numFmtId="0" fontId="4" fillId="2" borderId="0" xfId="0" applyFont="1" applyFill="1" applyAlignment="1">
      <alignment vertical="center"/>
    </xf>
    <xf numFmtId="44" fontId="4" fillId="2" borderId="0" xfId="0" applyNumberFormat="1" applyFont="1" applyFill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vertical="center"/>
    </xf>
    <xf numFmtId="0" fontId="0" fillId="7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5" fillId="7" borderId="5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91185E04-7654-4CAA-B6BD-8C9105709C3A}">
    <Anchor>
      <Comment id="{3CAC320A-5D4C-495E-90A5-B761427CD8E5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CAC320A-5D4C-495E-90A5-B761427CD8E5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CAC320A-5D4C-495E-90A5-B761427CD8E5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CAC320A-5D4C-495E-90A5-B761427CD8E5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E2BBDD29-C020-4AD0-8CEB-2C1580CBE8E9}">
    <Anchor>
      <Comment id="{38C4AA6C-94DE-4E22-84EE-FAEADE9CF5E1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38C4AA6C-94DE-4E22-84EE-FAEADE9CF5E1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38C4AA6C-94DE-4E22-84EE-FAEADE9CF5E1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38C4AA6C-94DE-4E22-84EE-FAEADE9CF5E1}"/>
        </Anchor>
        <SetTitle title="@Mark Clarkson sidewalk inspection at 28% construction cost, "/>
      </Event>
    </History>
  </Task>
  <Task id="{A43FDD4C-4DE8-4C63-9E19-A72393FE9A65}">
    <Anchor>
      <Comment id="{92B07B11-B950-4C3F-A97D-47A47A9DBEDE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0EA5752C-5AA7-4730-8DC3-B4C855DEE8E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0EA5752C-5AA7-4730-8DC3-B4C855DEE8E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0EA5752C-5AA7-4730-8DC3-B4C855DEE8EB}"/>
        </Anchor>
        <SetTitle title="@Mark Clarkson Check percentages of CC in Column AD. Requesting a second look and verificaiton of inspection rates for all items 0.10 and over."/>
      </Event>
    </History>
  </Task>
  <Task id="{57C9B8F2-7970-4702-8BF8-9A70EC01CB29}">
    <Anchor>
      <Comment id="{24EA2BCE-5EB0-4545-9171-5E88B670397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24EA2BCE-5EB0-4545-9171-5E88B670397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24EA2BCE-5EB0-4545-9171-5E88B670397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24EA2BCE-5EB0-4545-9171-5E88B6703979}"/>
        </Anchor>
        <SetTitle title="@Mark Clarkson Pedestrian ramps inspection at 15% construction cost"/>
      </Event>
    </History>
  </Task>
</Tasks>
</file>

<file path=xl/documenttasks/documenttask10.xml><?xml version="1.0" encoding="utf-8"?>
<Tasks xmlns="http://schemas.microsoft.com/office/tasks/2019/documenttasks">
  <Task id="{5202911A-263B-48CA-A5F4-643EF1FFA644}">
    <Anchor>
      <Comment id="{B2B76013-BCB3-4AA3-8350-A4D900A08D04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B2B76013-BCB3-4AA3-8350-A4D900A08D04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B2B76013-BCB3-4AA3-8350-A4D900A08D04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B2B76013-BCB3-4AA3-8350-A4D900A08D04}"/>
        </Anchor>
        <SetTitle title="@Mark Clarkson Pedestrian ramps inspection at 15% construction cost"/>
      </Event>
    </History>
  </Task>
  <Task id="{8007DE73-7740-441D-AA12-A07ADB1B5EB7}">
    <Anchor>
      <Comment id="{0AFBBFC0-BEC0-4823-8B64-B89162F9A82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AFBBFC0-BEC0-4823-8B64-B89162F9A82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AFBBFC0-BEC0-4823-8B64-B89162F9A82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AFBBFC0-BEC0-4823-8B64-B89162F9A82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documenttasks/documenttask2.xml><?xml version="1.0" encoding="utf-8"?>
<Tasks xmlns="http://schemas.microsoft.com/office/tasks/2019/documenttasks">
  <Task id="{825D8F02-13ED-4CC7-A96D-5DF20C5E715F}">
    <Anchor>
      <Comment id="{B3CF8139-11E1-4AEC-BA24-770F6539D0B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3CF8139-11E1-4AEC-BA24-770F6539D0B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3CF8139-11E1-4AEC-BA24-770F6539D0B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3CF8139-11E1-4AEC-BA24-770F6539D0B5}"/>
        </Anchor>
        <SetTitle title="@Mark Clarkson sidewalk inspection at 28% construction cost, "/>
      </Event>
    </History>
  </Task>
  <Task id="{825F2773-E8B4-4CAC-A441-ACC6A7A3A5A7}">
    <Anchor>
      <Comment id="{78640130-A82C-4092-AD63-6AB97185B54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8640130-A82C-4092-AD63-6AB97185B54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8640130-A82C-4092-AD63-6AB97185B54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8640130-A82C-4092-AD63-6AB97185B546}"/>
        </Anchor>
        <SetTitle title="@Mark Clarkson Pedestrian ramps inspection at 15% construction cost"/>
      </Event>
    </History>
  </Task>
  <Task id="{B85F0C9E-7C81-409A-9569-CADD9F157CE8}">
    <Anchor>
      <Comment id="{336611B0-FCED-4B5D-8DA6-677BC7918AE8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36611B0-FCED-4B5D-8DA6-677BC7918AE8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36611B0-FCED-4B5D-8DA6-677BC7918AE8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36611B0-FCED-4B5D-8DA6-677BC7918AE8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43003D4-099B-4F68-9728-BA6F0A5FDC23}">
    <Anchor>
      <Comment id="{84B5A02E-57E2-4D54-B65D-E2F0CCA78BA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EFD82711-76AD-4A7F-810D-904C6B771804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EFD82711-76AD-4A7F-810D-904C6B771804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EFD82711-76AD-4A7F-810D-904C6B771804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3.xml><?xml version="1.0" encoding="utf-8"?>
<Tasks xmlns="http://schemas.microsoft.com/office/tasks/2019/documenttasks">
  <Task id="{228F7114-2B43-43B8-8F06-8FEEBC6B11AD}">
    <Anchor>
      <Comment id="{E3D279A9-F067-4132-92AD-C56071FCEDC2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E3D279A9-F067-4132-92AD-C56071FCEDC2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E3D279A9-F067-4132-92AD-C56071FCEDC2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E3D279A9-F067-4132-92AD-C56071FCEDC2}"/>
        </Anchor>
        <SetTitle title="@Mark Clarkson Pedestrian ramps inspection at 15% construction cost"/>
      </Event>
    </History>
  </Task>
  <Task id="{B7C93BDE-C6DC-4B8C-8F10-20E63DD9CE7E}">
    <Anchor>
      <Comment id="{4D2B311D-A330-4794-9461-9A8AF72B136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4D2B311D-A330-4794-9461-9A8AF72B136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4D2B311D-A330-4794-9461-9A8AF72B136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4D2B311D-A330-4794-9461-9A8AF72B1360}"/>
        </Anchor>
        <SetTitle title="@Mark Clarkson sidewalk inspection at 28% construction cost, "/>
      </Event>
    </History>
  </Task>
  <Task id="{1EAF51DF-6F50-40C9-ACDC-A041DB19EC01}">
    <Anchor>
      <Comment id="{9DDC1303-FBA4-4F20-B262-6BFD327BC6DA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9DDC1303-FBA4-4F20-B262-6BFD327BC6DA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9DDC1303-FBA4-4F20-B262-6BFD327BC6DA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9DDC1303-FBA4-4F20-B262-6BFD327BC6DA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C08866F4-792E-4349-93B7-6E2DBD65A77B}">
    <Anchor>
      <Comment id="{CD8240C2-8EE3-452C-A59D-338C6CABA0F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C6DEBB0-4E2A-41CC-A7F3-BF90DA6B8503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C6DEBB0-4E2A-41CC-A7F3-BF90DA6B8503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C6DEBB0-4E2A-41CC-A7F3-BF90DA6B8503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4.xml><?xml version="1.0" encoding="utf-8"?>
<Tasks xmlns="http://schemas.microsoft.com/office/tasks/2019/documenttasks">
  <Task id="{2D812212-9CA0-417F-9C54-4C728498195B}">
    <Anchor>
      <Comment id="{20594491-4114-4445-8EBF-D0B1591DB6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20594491-4114-4445-8EBF-D0B1591DB6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20594491-4114-4445-8EBF-D0B1591DB6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20594491-4114-4445-8EBF-D0B1591DB6BF}"/>
        </Anchor>
        <SetTitle title="@Mark Clarkson sidewalk inspection at 28% construction cost, "/>
      </Event>
    </History>
  </Task>
  <Task id="{350757BA-0063-4EEB-86DF-00A787A809DF}">
    <Anchor>
      <Comment id="{F70764B2-BDEA-49F3-B062-4795B84903A0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DBCB048-0633-485E-88E7-6E01994E128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DBCB048-0633-485E-88E7-6E01994E128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DBCB048-0633-485E-88E7-6E01994E128D}"/>
        </Anchor>
        <SetTitle title="@Mark Clarkson Check percentages of CC in Column AD. Requesting a second look and verificaiton of inspection rates for all items 0.10 and over."/>
      </Event>
    </History>
  </Task>
  <Task id="{0654CFD8-A0A7-4824-8321-E5AF6C23512D}">
    <Anchor>
      <Comment id="{038A4959-4085-49AF-97AA-B696E77490C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38A4959-4085-49AF-97AA-B696E77490C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38A4959-4085-49AF-97AA-B696E77490C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38A4959-4085-49AF-97AA-B696E77490C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9CF626E1-C0C0-4388-8AFE-E7617107ACF0}">
    <Anchor>
      <Comment id="{AA7C281D-543C-41A8-A056-6608B529DA4F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AA7C281D-543C-41A8-A056-6608B529DA4F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AA7C281D-543C-41A8-A056-6608B529DA4F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AA7C281D-543C-41A8-A056-6608B529DA4F}"/>
        </Anchor>
        <SetTitle title="@Mark Clarkson Pedestrian ramps inspection at 15% construction cost"/>
      </Event>
    </History>
  </Task>
</Tasks>
</file>

<file path=xl/documenttasks/documenttask5.xml><?xml version="1.0" encoding="utf-8"?>
<Tasks xmlns="http://schemas.microsoft.com/office/tasks/2019/documenttasks">
  <Task id="{DEC36866-F76F-4F90-A962-47163B28E9B4}">
    <Anchor>
      <Comment id="{CBABCFE7-2637-4E8D-9FE1-73F079BE0996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CBABCFE7-2637-4E8D-9FE1-73F079BE0996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CBABCFE7-2637-4E8D-9FE1-73F079BE0996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CBABCFE7-2637-4E8D-9FE1-73F079BE0996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22002C80-5D79-40F1-B9E4-210FC0F6E2C4}">
    <Anchor>
      <Comment id="{7D3AB264-D4D8-40B5-A734-B4C41DF20E4D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D3AB264-D4D8-40B5-A734-B4C41DF20E4D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D3AB264-D4D8-40B5-A734-B4C41DF20E4D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D3AB264-D4D8-40B5-A734-B4C41DF20E4D}"/>
        </Anchor>
        <SetTitle title="@Mark Clarkson Pedestrian ramps inspection at 15% construction cost"/>
      </Event>
    </History>
  </Task>
  <Task id="{146626AB-40FE-4BC2-AF0F-D18366400308}">
    <Anchor>
      <Comment id="{5ED9AADD-23B6-481B-945B-82CD6AA159F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5ED9AADD-23B6-481B-945B-82CD6AA159F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5ED9AADD-23B6-481B-945B-82CD6AA159F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5ED9AADD-23B6-481B-945B-82CD6AA159F0}"/>
        </Anchor>
        <SetTitle title="@Mark Clarkson sidewalk inspection at 28% construction cost, "/>
      </Event>
    </History>
  </Task>
  <Task id="{336541DD-89A4-42F4-BA6D-04D874FF1A02}">
    <Anchor>
      <Comment id="{30FE7BC9-F4B7-4C8D-85CB-5EF488AB0C99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670096E3-3965-4459-A599-827C44B6D6A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670096E3-3965-4459-A599-827C44B6D6A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670096E3-3965-4459-A599-827C44B6D6AB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6.xml><?xml version="1.0" encoding="utf-8"?>
<Tasks xmlns="http://schemas.microsoft.com/office/tasks/2019/documenttasks">
  <Task id="{9EB3F673-0B7F-4BF2-BD1C-A905660DCE98}">
    <Anchor>
      <Comment id="{232FEC64-6205-490C-B196-F3D3FB21EA3F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32FEC64-6205-490C-B196-F3D3FB21EA3F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32FEC64-6205-490C-B196-F3D3FB21EA3F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32FEC64-6205-490C-B196-F3D3FB21EA3F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A42C3C88-A410-482D-8E7C-2A8BC3785E38}">
    <Anchor>
      <Comment id="{F6F249DC-78CD-4817-A7F3-8DAAB90A1FF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6F249DC-78CD-4817-A7F3-8DAAB90A1FF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6F249DC-78CD-4817-A7F3-8DAAB90A1FF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6F249DC-78CD-4817-A7F3-8DAAB90A1FFC}"/>
        </Anchor>
        <SetTitle title="@Mark Clarkson Pedestrian ramps inspection at 15% construction cost"/>
      </Event>
    </History>
  </Task>
  <Task id="{A3C8F4BD-430E-487B-8BA5-4740BB5FA0E0}">
    <Anchor>
      <Comment id="{62C7FEB1-EC3B-424A-874E-5B48F8E5558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CFC4932F-E4E6-4280-954A-E5A358F44EDA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CFC4932F-E4E6-4280-954A-E5A358F44EDA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CFC4932F-E4E6-4280-954A-E5A358F44EDA}"/>
        </Anchor>
        <SetTitle title="@Mark Clarkson Check percentages of CC in Column AD. Requesting a second look and verificaiton of inspection rates for all items 0.10 and over."/>
      </Event>
    </History>
  </Task>
  <Task id="{EF5BBAC7-33E6-4AA9-94A4-F318A8097365}">
    <Anchor>
      <Comment id="{A2C67BA7-C265-4895-80AD-4EACBE50C49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2C67BA7-C265-4895-80AD-4EACBE50C49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2C67BA7-C265-4895-80AD-4EACBE50C49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2C67BA7-C265-4895-80AD-4EACBE50C495}"/>
        </Anchor>
        <SetTitle title="@Mark Clarkson sidewalk inspection at 28% construction cost, "/>
      </Event>
    </History>
  </Task>
</Tasks>
</file>

<file path=xl/documenttasks/documenttask7.xml><?xml version="1.0" encoding="utf-8"?>
<Tasks xmlns="http://schemas.microsoft.com/office/tasks/2019/documenttasks">
  <Task id="{8CE69012-362D-4D87-9747-EDA2FBB4F724}">
    <Anchor>
      <Comment id="{AB6AE81C-9504-40B1-A065-28259863B8A7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B6AE81C-9504-40B1-A065-28259863B8A7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B6AE81C-9504-40B1-A065-28259863B8A7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B6AE81C-9504-40B1-A065-28259863B8A7}"/>
        </Anchor>
        <SetTitle title="@Mark Clarkson sidewalk inspection at 28% construction cost, "/>
      </Event>
    </History>
  </Task>
  <Task id="{BA0C6F2A-FC5F-49EB-91E4-D7B40699EEAB}">
    <Anchor>
      <Comment id="{1058D54C-68FF-4F9A-B08D-B594683784FC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23DAC73-33AD-48A3-8107-199CB3392C79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23DAC73-33AD-48A3-8107-199CB3392C79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23DAC73-33AD-48A3-8107-199CB3392C79}"/>
        </Anchor>
        <SetTitle title="@Mark Clarkson Check percentages of CC in Column AD. Requesting a second look and verificaiton of inspection rates for all items 0.10 and over."/>
      </Event>
    </History>
  </Task>
  <Task id="{9C072568-784F-4849-A8A3-F25844AC2759}">
    <Anchor>
      <Comment id="{64F7CDE6-83BB-4AB8-8102-BB7851907F73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64F7CDE6-83BB-4AB8-8102-BB7851907F73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64F7CDE6-83BB-4AB8-8102-BB7851907F73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64F7CDE6-83BB-4AB8-8102-BB7851907F73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D950282-0F99-45C1-A743-3EF626595EDF}">
    <Anchor>
      <Comment id="{FA8BAC72-9BDC-485E-99AB-CACF662A78D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A8BAC72-9BDC-485E-99AB-CACF662A78D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A8BAC72-9BDC-485E-99AB-CACF662A78D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A8BAC72-9BDC-485E-99AB-CACF662A78D9}"/>
        </Anchor>
        <SetTitle title="@Mark Clarkson Pedestrian ramps inspection at 15% construction cost"/>
      </Event>
    </History>
  </Task>
</Tasks>
</file>

<file path=xl/documenttasks/documenttask8.xml><?xml version="1.0" encoding="utf-8"?>
<Tasks xmlns="http://schemas.microsoft.com/office/tasks/2019/documenttasks">
  <Task id="{182E7709-BF63-4E80-BA1E-EDB26A93F71F}">
    <Anchor>
      <Comment id="{99E00E73-6848-45F6-B8D8-8A66651B291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99E00E73-6848-45F6-B8D8-8A66651B291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99E00E73-6848-45F6-B8D8-8A66651B291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99E00E73-6848-45F6-B8D8-8A66651B2916}"/>
        </Anchor>
        <SetTitle title="@Mark Clarkson Pedestrian ramps inspection at 15% construction cost"/>
      </Event>
    </History>
  </Task>
  <Task id="{0B17661C-6A79-4E27-BD24-865A96D8E5B5}">
    <Anchor>
      <Comment id="{848B434B-2DCD-4700-BABE-5E09E60E2D9A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170B87E-19CA-4C11-B66F-268431B1D9B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170B87E-19CA-4C11-B66F-268431B1D9B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170B87E-19CA-4C11-B66F-268431B1D9BD}"/>
        </Anchor>
        <SetTitle title="@Mark Clarkson Check percentages of CC in Column AD. Requesting a second look and verificaiton of inspection rates for all items 0.10 and over."/>
      </Event>
    </History>
  </Task>
  <Task id="{6A56A974-974F-495B-B692-012475366083}">
    <Anchor>
      <Comment id="{7746B93E-4FF2-409F-AA00-A2D342ACD0C7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7746B93E-4FF2-409F-AA00-A2D342ACD0C7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7746B93E-4FF2-409F-AA00-A2D342ACD0C7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7746B93E-4FF2-409F-AA00-A2D342ACD0C7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149D66C6-5D70-4D6F-A2C0-F50F9254591E}">
    <Anchor>
      <Comment id="{B533CC61-5329-4FE7-B23A-8C724792D7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533CC61-5329-4FE7-B23A-8C724792D7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533CC61-5329-4FE7-B23A-8C724792D7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533CC61-5329-4FE7-B23A-8C724792D7BF}"/>
        </Anchor>
        <SetTitle title="@Mark Clarkson sidewalk inspection at 28% construction cost, "/>
      </Event>
    </History>
  </Task>
</Tasks>
</file>

<file path=xl/documenttasks/documenttask9.xml><?xml version="1.0" encoding="utf-8"?>
<Tasks xmlns="http://schemas.microsoft.com/office/tasks/2019/documenttasks">
  <Task id="{095864C7-7394-40F5-B71B-CF4A7FF09ED9}">
    <Anchor>
      <Comment id="{0670A4AF-C4DF-472E-908B-355A0242E34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0670A4AF-C4DF-472E-908B-355A0242E34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0670A4AF-C4DF-472E-908B-355A0242E34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0670A4AF-C4DF-472E-908B-355A0242E34C}"/>
        </Anchor>
        <SetTitle title="@Mark Clarkson Pedestrian ramps inspection at 15% construction cost"/>
      </Event>
    </History>
  </Task>
  <Task id="{70D865C9-3651-44BE-BD99-9F7A17DB6550}">
    <Anchor>
      <Comment id="{295FEF88-C7BF-4013-B8A2-D4B8BD709CBE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95FEF88-C7BF-4013-B8A2-D4B8BD709CBE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95FEF88-C7BF-4013-B8A2-D4B8BD709CBE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95FEF88-C7BF-4013-B8A2-D4B8BD709CBE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Mark Clarkson" id="{E6DA9F78-28B6-432D-8B9A-F0316581FA5E}" userId="MClarkson@wacotx.gov" providerId="PeoplePicker"/>
  <person displayName="Todd Curtis" id="{49F62A4A-3964-4D3F-B3F8-AAE8F38B19BD}" userId="S::ToddC@wacotx.gov::9154bd00-515d-4229-b4a2-0a2891a6f11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79B11A9-E11C-4566-ABD4-9D9CE46BC00E}">
    <text xml:space="preserve">Item 26 -end strucutre. Item 31 - Water main tie in.  18 hr seems high.  What is the breakdown of assumptions @Mark Clarkson </text>
    <mentions>
      <mention mentionpersonId="{E6DA9F78-28B6-432D-8B9A-F0316581FA5E}" mentionId="{DCE2C2D6-C92D-4C74-A288-D351D9D78E4C}" startIndex="110" length="14"/>
    </mentions>
  </threadedComment>
  <threadedComment ref="B72" dT="2023-08-07T16:46:38.64" personId="{49F62A4A-3964-4D3F-B3F8-AAE8F38B19BD}" id="{24EA2BCE-5EB0-4545-9171-5E88B6703979}">
    <text>@Mark Clarkson  Pedestrian ramps inspection at 15% construction cost</text>
    <mentions>
      <mention mentionpersonId="{E6DA9F78-28B6-432D-8B9A-F0316581FA5E}" mentionId="{757FE4BC-6DB0-41AE-A387-2778FAE39864}" startIndex="0" length="14"/>
    </mentions>
  </threadedComment>
  <threadedComment ref="AK72" dT="2023-08-07T16:46:01.78" personId="{49F62A4A-3964-4D3F-B3F8-AAE8F38B19BD}" id="{38C4AA6C-94DE-4E22-84EE-FAEADE9CF5E1}">
    <text xml:space="preserve">@Mark Clarkson sidewalk inspection at 28% construction cost, </text>
    <mentions>
      <mention mentionpersonId="{E6DA9F78-28B6-432D-8B9A-F0316581FA5E}" mentionId="{B0673E70-C714-4E0F-8824-4CFE54F9F2B4}" startIndex="0" length="14"/>
    </mentions>
  </threadedComment>
  <threadedComment ref="B84" dT="2023-08-07T16:37:28.67" personId="{49F62A4A-3964-4D3F-B3F8-AAE8F38B19BD}" id="{3CAC320A-5D4C-495E-90A5-B761427CD8E5}">
    <text xml:space="preserve">@Mark Clarkson   I checked your revised numbers and it appears I have them all up to date already.     </text>
    <mentions>
      <mention mentionpersonId="{E6DA9F78-28B6-432D-8B9A-F0316581FA5E}" mentionId="{F0E258D4-47E5-4B02-B242-F39AF8895728}" startIndex="0" length="14"/>
    </mentions>
  </threadedComment>
  <threadedComment ref="B84" dT="2023-08-07T16:39:35.98" personId="{49F62A4A-3964-4D3F-B3F8-AAE8F38B19BD}" id="{7FFD2048-065C-4943-81FC-F870275213EE}" parentId="{3CAC320A-5D4C-495E-90A5-B761427CD8E5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C1693E5D-EFF3-43D2-9E5B-829108A34E3C}" startIndex="0" length="14"/>
    </mentions>
  </threadedComment>
  <threadedComment ref="AK96" dT="2023-08-07T16:47:27.79" personId="{49F62A4A-3964-4D3F-B3F8-AAE8F38B19BD}" id="{92B07B11-B950-4C3F-A97D-47A47A9DBEDE}">
    <text xml:space="preserve">@mark clarkson Street sign inspection is 69% of construction cost. </text>
  </threadedComment>
  <threadedComment ref="AK96" dT="2023-08-07T16:49:03.88" personId="{49F62A4A-3964-4D3F-B3F8-AAE8F38B19BD}" id="{0EA5752C-5AA7-4730-8DC3-B4C855DEE8EB}" parentId="{92B07B11-B950-4C3F-A97D-47A47A9DBEDE}">
    <text>@Mark Clarkson   Check percentages of CC in Column AD.  Requesting a second look and verificaiton of inspection rates for all items 0.10 and over.</text>
    <mentions>
      <mention mentionpersonId="{E6DA9F78-28B6-432D-8B9A-F0316581FA5E}" mentionId="{B31BFFEC-ECCE-4C8D-82E6-E6B7623113A9}" startIndex="0" length="14"/>
    </mentions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3" dT="2023-08-07T16:42:52.15" personId="{49F62A4A-3964-4D3F-B3F8-AAE8F38B19BD}" id="{BC371794-CC4D-496B-AA32-45A5C720C87A}">
    <text xml:space="preserve">Item 26 -end strucutre. Item 31 - Water main tie in.  18 hr seems high.  What is the breakdown of assumptions @Mark Clarkson </text>
    <mentions>
      <mention mentionpersonId="{E6DA9F78-28B6-432D-8B9A-F0316581FA5E}" mentionId="{5B659852-110F-4F71-83D1-FA61EAB2E799}" startIndex="110" length="14"/>
    </mentions>
  </threadedComment>
  <threadedComment ref="B60" dT="2023-08-07T16:46:38.64" personId="{49F62A4A-3964-4D3F-B3F8-AAE8F38B19BD}" id="{B2B76013-BCB3-4AA3-8350-A4D900A08D04}">
    <text>@Mark Clarkson  Pedestrian ramps inspection at 15% construction cost</text>
    <mentions>
      <mention mentionpersonId="{E6DA9F78-28B6-432D-8B9A-F0316581FA5E}" mentionId="{E6D8E9E0-CA48-4997-845B-D83A355E9AE6}" startIndex="0" length="14"/>
    </mentions>
  </threadedComment>
  <threadedComment ref="B72" dT="2023-08-07T16:37:28.67" personId="{49F62A4A-3964-4D3F-B3F8-AAE8F38B19BD}" id="{0AFBBFC0-BEC0-4823-8B64-B89162F9A82B}">
    <text xml:space="preserve">@Mark Clarkson   I checked your revised numbers and it appears I have them all up to date already.     </text>
    <mentions>
      <mention mentionpersonId="{E6DA9F78-28B6-432D-8B9A-F0316581FA5E}" mentionId="{CDB8EB2F-91CC-4547-928A-248363479B65}" startIndex="0" length="14"/>
    </mentions>
  </threadedComment>
  <threadedComment ref="B72" dT="2023-08-07T16:39:35.98" personId="{49F62A4A-3964-4D3F-B3F8-AAE8F38B19BD}" id="{86B9DB81-728D-4554-ABA7-12C29850A103}" parentId="{0AFBBFC0-BEC0-4823-8B64-B89162F9A82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5E4BED68-3ACE-4DCB-A0D2-5F2A31FD1608}" startIndex="0" length="14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F5F709A8-4588-417B-A85E-BC2476F49E8B}">
    <text xml:space="preserve">Item 26 -end strucutre. Item 31 - Water main tie in.  18 hr seems high.  What is the breakdown of assumptions @Mark Clarkson </text>
    <mentions>
      <mention mentionpersonId="{E6DA9F78-28B6-432D-8B9A-F0316581FA5E}" mentionId="{C8618F4F-7BF7-4382-B227-EE89EE83B061}" startIndex="110" length="14"/>
    </mentions>
  </threadedComment>
  <threadedComment ref="B72" dT="2023-08-07T16:46:38.64" personId="{49F62A4A-3964-4D3F-B3F8-AAE8F38B19BD}" id="{78640130-A82C-4092-AD63-6AB97185B546}">
    <text>@Mark Clarkson  Pedestrian ramps inspection at 15% construction cost</text>
    <mentions>
      <mention mentionpersonId="{E6DA9F78-28B6-432D-8B9A-F0316581FA5E}" mentionId="{10F164D4-E31B-44EE-BFC0-98789C9C48E1}" startIndex="0" length="14"/>
    </mentions>
  </threadedComment>
  <threadedComment ref="AK72" dT="2023-08-07T16:46:01.78" personId="{49F62A4A-3964-4D3F-B3F8-AAE8F38B19BD}" id="{B3CF8139-11E1-4AEC-BA24-770F6539D0B5}">
    <text xml:space="preserve">@Mark Clarkson sidewalk inspection at 28% construction cost, </text>
    <mentions>
      <mention mentionpersonId="{E6DA9F78-28B6-432D-8B9A-F0316581FA5E}" mentionId="{B7A3196E-DCF1-433C-B1E9-351D59BA52D4}" startIndex="0" length="14"/>
    </mentions>
  </threadedComment>
  <threadedComment ref="B84" dT="2023-08-07T16:37:28.67" personId="{49F62A4A-3964-4D3F-B3F8-AAE8F38B19BD}" id="{336611B0-FCED-4B5D-8DA6-677BC7918AE8}">
    <text xml:space="preserve">@Mark Clarkson   I checked your revised numbers and it appears I have them all up to date already.     </text>
    <mentions>
      <mention mentionpersonId="{E6DA9F78-28B6-432D-8B9A-F0316581FA5E}" mentionId="{0343AAF6-793B-42BB-81EA-DE54D5BEC803}" startIndex="0" length="14"/>
    </mentions>
  </threadedComment>
  <threadedComment ref="B84" dT="2023-08-07T16:39:35.98" personId="{49F62A4A-3964-4D3F-B3F8-AAE8F38B19BD}" id="{66D1F6E8-F82C-4ACF-9986-ACB1C17DB2AB}" parentId="{336611B0-FCED-4B5D-8DA6-677BC7918AE8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6F7AD1F-185A-4373-ACC1-F1B68233CE51}" startIndex="0" length="14"/>
    </mentions>
  </threadedComment>
  <threadedComment ref="AK96" dT="2023-08-07T16:47:27.79" personId="{49F62A4A-3964-4D3F-B3F8-AAE8F38B19BD}" id="{84B5A02E-57E2-4D54-B65D-E2F0CCA78BAD}">
    <text xml:space="preserve">@mark clarkson Street sign inspection is 69% of construction cost. </text>
  </threadedComment>
  <threadedComment ref="AK96" dT="2023-08-07T16:49:03.88" personId="{49F62A4A-3964-4D3F-B3F8-AAE8F38B19BD}" id="{EFD82711-76AD-4A7F-810D-904C6B771804}" parentId="{84B5A02E-57E2-4D54-B65D-E2F0CCA78BAD}">
    <text>@Mark Clarkson   Check percentages of CC in Column AD.  Requesting a second look and verificaiton of inspection rates for all items 0.10 and over.</text>
    <mentions>
      <mention mentionpersonId="{E6DA9F78-28B6-432D-8B9A-F0316581FA5E}" mentionId="{E5B5967F-84C1-4229-8033-66D3D09EC194}" startIndex="0" length="14"/>
    </mentions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260575D-094A-4843-925A-89EAF1AFDD13}">
    <text xml:space="preserve">Item 26 -end strucutre. Item 31 - Water main tie in.  18 hr seems high.  What is the breakdown of assumptions @Mark Clarkson </text>
    <mentions>
      <mention mentionpersonId="{E6DA9F78-28B6-432D-8B9A-F0316581FA5E}" mentionId="{2A27222E-5233-4ED6-9208-AED17D4213CC}" startIndex="110" length="14"/>
    </mentions>
  </threadedComment>
  <threadedComment ref="B72" dT="2023-08-07T16:46:38.64" personId="{49F62A4A-3964-4D3F-B3F8-AAE8F38B19BD}" id="{E3D279A9-F067-4132-92AD-C56071FCEDC2}">
    <text>@Mark Clarkson  Pedestrian ramps inspection at 15% construction cost</text>
    <mentions>
      <mention mentionpersonId="{E6DA9F78-28B6-432D-8B9A-F0316581FA5E}" mentionId="{8FC15831-C4BE-402E-A894-0DC7E0784596}" startIndex="0" length="14"/>
    </mentions>
  </threadedComment>
  <threadedComment ref="AK72" dT="2023-08-07T16:46:01.78" personId="{49F62A4A-3964-4D3F-B3F8-AAE8F38B19BD}" id="{4D2B311D-A330-4794-9461-9A8AF72B1360}">
    <text xml:space="preserve">@Mark Clarkson sidewalk inspection at 28% construction cost, </text>
    <mentions>
      <mention mentionpersonId="{E6DA9F78-28B6-432D-8B9A-F0316581FA5E}" mentionId="{A35E1205-B44B-4C58-BB41-EB05462A2410}" startIndex="0" length="14"/>
    </mentions>
  </threadedComment>
  <threadedComment ref="B84" dT="2023-08-07T16:37:28.67" personId="{49F62A4A-3964-4D3F-B3F8-AAE8F38B19BD}" id="{9DDC1303-FBA4-4F20-B262-6BFD327BC6DA}">
    <text xml:space="preserve">@Mark Clarkson   I checked your revised numbers and it appears I have them all up to date already.     </text>
    <mentions>
      <mention mentionpersonId="{E6DA9F78-28B6-432D-8B9A-F0316581FA5E}" mentionId="{286DA40B-9802-4C1F-88B0-ABAFA0617FAA}" startIndex="0" length="14"/>
    </mentions>
  </threadedComment>
  <threadedComment ref="B84" dT="2023-08-07T16:39:35.98" personId="{49F62A4A-3964-4D3F-B3F8-AAE8F38B19BD}" id="{0C8F7A16-6459-4426-9C4F-1FA99F1510A7}" parentId="{9DDC1303-FBA4-4F20-B262-6BFD327BC6DA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14B0D0D-6497-4CC6-B61C-11315BDFF896}" startIndex="0" length="14"/>
    </mentions>
  </threadedComment>
  <threadedComment ref="AK96" dT="2023-08-07T16:47:27.79" personId="{49F62A4A-3964-4D3F-B3F8-AAE8F38B19BD}" id="{CD8240C2-8EE3-452C-A59D-338C6CABA0FD}">
    <text xml:space="preserve">@mark clarkson Street sign inspection is 69% of construction cost. </text>
  </threadedComment>
  <threadedComment ref="AK96" dT="2023-08-07T16:49:03.88" personId="{49F62A4A-3964-4D3F-B3F8-AAE8F38B19BD}" id="{DC6DEBB0-4E2A-41CC-A7F3-BF90DA6B8503}" parentId="{CD8240C2-8EE3-452C-A59D-338C6CABA0FD}">
    <text>@Mark Clarkson   Check percentages of CC in Column AD.  Requesting a second look and verificaiton of inspection rates for all items 0.10 and over.</text>
    <mentions>
      <mention mentionpersonId="{E6DA9F78-28B6-432D-8B9A-F0316581FA5E}" mentionId="{B408F700-C458-43B7-AF15-EA0504C9BCB0}" startIndex="0" length="14"/>
    </mentions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5E28CAA8-6FFF-46AE-AE86-7A15C432851F}">
    <text xml:space="preserve">Item 26 -end strucutre. Item 31 - Water main tie in.  18 hr seems high.  What is the breakdown of assumptions @Mark Clarkson </text>
    <mentions>
      <mention mentionpersonId="{E6DA9F78-28B6-432D-8B9A-F0316581FA5E}" mentionId="{7F91F555-710C-40A0-8310-835AC8E252E4}" startIndex="110" length="14"/>
    </mentions>
  </threadedComment>
  <threadedComment ref="B72" dT="2023-08-07T16:46:38.64" personId="{49F62A4A-3964-4D3F-B3F8-AAE8F38B19BD}" id="{AA7C281D-543C-41A8-A056-6608B529DA4F}">
    <text>@Mark Clarkson  Pedestrian ramps inspection at 15% construction cost</text>
    <mentions>
      <mention mentionpersonId="{E6DA9F78-28B6-432D-8B9A-F0316581FA5E}" mentionId="{F387CFFC-6F74-4D1E-B7B8-728625C75FE5}" startIndex="0" length="14"/>
    </mentions>
  </threadedComment>
  <threadedComment ref="AK72" dT="2023-08-07T16:46:01.78" personId="{49F62A4A-3964-4D3F-B3F8-AAE8F38B19BD}" id="{20594491-4114-4445-8EBF-D0B1591DB6BF}">
    <text xml:space="preserve">@Mark Clarkson sidewalk inspection at 28% construction cost, </text>
    <mentions>
      <mention mentionpersonId="{E6DA9F78-28B6-432D-8B9A-F0316581FA5E}" mentionId="{D9A76FA1-D769-47F6-98A4-76A53C24DC58}" startIndex="0" length="14"/>
    </mentions>
  </threadedComment>
  <threadedComment ref="B84" dT="2023-08-07T16:37:28.67" personId="{49F62A4A-3964-4D3F-B3F8-AAE8F38B19BD}" id="{038A4959-4085-49AF-97AA-B696E77490CB}">
    <text xml:space="preserve">@Mark Clarkson   I checked your revised numbers and it appears I have them all up to date already.     </text>
    <mentions>
      <mention mentionpersonId="{E6DA9F78-28B6-432D-8B9A-F0316581FA5E}" mentionId="{5B27E548-ACD1-460B-B18C-3EB49261B7C7}" startIndex="0" length="14"/>
    </mentions>
  </threadedComment>
  <threadedComment ref="B84" dT="2023-08-07T16:39:35.98" personId="{49F62A4A-3964-4D3F-B3F8-AAE8F38B19BD}" id="{A8E73A7E-6F44-45AD-8243-4C88E4B45EA4}" parentId="{038A4959-4085-49AF-97AA-B696E77490C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6ECA13ED-7378-473B-9946-7FB996DD8B9A}" startIndex="0" length="14"/>
    </mentions>
  </threadedComment>
  <threadedComment ref="AK96" dT="2023-08-07T16:47:27.79" personId="{49F62A4A-3964-4D3F-B3F8-AAE8F38B19BD}" id="{F70764B2-BDEA-49F3-B062-4795B84903A0}">
    <text xml:space="preserve">@mark clarkson Street sign inspection is 69% of construction cost. </text>
  </threadedComment>
  <threadedComment ref="AK96" dT="2023-08-07T16:49:03.88" personId="{49F62A4A-3964-4D3F-B3F8-AAE8F38B19BD}" id="{2DBCB048-0633-485E-88E7-6E01994E128D}" parentId="{F70764B2-BDEA-49F3-B062-4795B84903A0}">
    <text>@Mark Clarkson   Check percentages of CC in Column AD.  Requesting a second look and verificaiton of inspection rates for all items 0.10 and over.</text>
    <mentions>
      <mention mentionpersonId="{E6DA9F78-28B6-432D-8B9A-F0316581FA5E}" mentionId="{6ADC49F6-C81C-4D87-A353-432589CE5BBC}" startIndex="0" length="14"/>
    </mentions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C30A7F6-47F5-48FF-89DD-ED9F16D77708}">
    <text xml:space="preserve">Item 26 -end strucutre. Item 31 - Water main tie in.  18 hr seems high.  What is the breakdown of assumptions @Mark Clarkson </text>
    <mentions>
      <mention mentionpersonId="{E6DA9F78-28B6-432D-8B9A-F0316581FA5E}" mentionId="{03D23961-5247-4B2D-8E0F-3143EF10BAAC}" startIndex="110" length="14"/>
    </mentions>
  </threadedComment>
  <threadedComment ref="B72" dT="2023-08-07T16:46:38.64" personId="{49F62A4A-3964-4D3F-B3F8-AAE8F38B19BD}" id="{7D3AB264-D4D8-40B5-A734-B4C41DF20E4D}">
    <text>@Mark Clarkson  Pedestrian ramps inspection at 15% construction cost</text>
    <mentions>
      <mention mentionpersonId="{E6DA9F78-28B6-432D-8B9A-F0316581FA5E}" mentionId="{8AE1A003-F1FA-4EDF-90FB-083FC042EFDE}" startIndex="0" length="14"/>
    </mentions>
  </threadedComment>
  <threadedComment ref="AK72" dT="2023-08-07T16:46:01.78" personId="{49F62A4A-3964-4D3F-B3F8-AAE8F38B19BD}" id="{5ED9AADD-23B6-481B-945B-82CD6AA159F0}">
    <text xml:space="preserve">@Mark Clarkson sidewalk inspection at 28% construction cost, </text>
    <mentions>
      <mention mentionpersonId="{E6DA9F78-28B6-432D-8B9A-F0316581FA5E}" mentionId="{653631FB-FD24-44D4-B829-3E3301575D1C}" startIndex="0" length="14"/>
    </mentions>
  </threadedComment>
  <threadedComment ref="B84" dT="2023-08-07T16:37:28.67" personId="{49F62A4A-3964-4D3F-B3F8-AAE8F38B19BD}" id="{CBABCFE7-2637-4E8D-9FE1-73F079BE0996}">
    <text xml:space="preserve">@Mark Clarkson   I checked your revised numbers and it appears I have them all up to date already.     </text>
    <mentions>
      <mention mentionpersonId="{E6DA9F78-28B6-432D-8B9A-F0316581FA5E}" mentionId="{11161FB2-A5DD-4514-A7AB-6B4969C73458}" startIndex="0" length="14"/>
    </mentions>
  </threadedComment>
  <threadedComment ref="B84" dT="2023-08-07T16:39:35.98" personId="{49F62A4A-3964-4D3F-B3F8-AAE8F38B19BD}" id="{E57A38EB-D5CD-4767-8C54-867F66F43B7A}" parentId="{CBABCFE7-2637-4E8D-9FE1-73F079BE0996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A46F1D1D-3FF0-41D3-8AE1-6122045926ED}" startIndex="0" length="14"/>
    </mentions>
  </threadedComment>
  <threadedComment ref="AK96" dT="2023-08-07T16:47:27.79" personId="{49F62A4A-3964-4D3F-B3F8-AAE8F38B19BD}" id="{30FE7BC9-F4B7-4C8D-85CB-5EF488AB0C99}">
    <text xml:space="preserve">@mark clarkson Street sign inspection is 69% of construction cost. </text>
  </threadedComment>
  <threadedComment ref="AK96" dT="2023-08-07T16:49:03.88" personId="{49F62A4A-3964-4D3F-B3F8-AAE8F38B19BD}" id="{670096E3-3965-4459-A599-827C44B6D6AB}" parentId="{30FE7BC9-F4B7-4C8D-85CB-5EF488AB0C99}">
    <text>@Mark Clarkson   Check percentages of CC in Column AD.  Requesting a second look and verificaiton of inspection rates for all items 0.10 and over.</text>
    <mentions>
      <mention mentionpersonId="{E6DA9F78-28B6-432D-8B9A-F0316581FA5E}" mentionId="{138CAFBA-6825-41E3-B310-90D6DD19DE9A}" startIndex="0" length="14"/>
    </mentions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D29EBEC1-C82B-47DC-B222-DC5AB8F87082}">
    <text xml:space="preserve">Item 26 -end strucutre. Item 31 - Water main tie in.  18 hr seems high.  What is the breakdown of assumptions @Mark Clarkson </text>
    <mentions>
      <mention mentionpersonId="{E6DA9F78-28B6-432D-8B9A-F0316581FA5E}" mentionId="{A7540E7E-9317-4051-AAEB-8903D49A4371}" startIndex="110" length="14"/>
    </mentions>
  </threadedComment>
  <threadedComment ref="B72" dT="2023-08-07T16:46:38.64" personId="{49F62A4A-3964-4D3F-B3F8-AAE8F38B19BD}" id="{F6F249DC-78CD-4817-A7F3-8DAAB90A1FFC}">
    <text>@Mark Clarkson  Pedestrian ramps inspection at 15% construction cost</text>
    <mentions>
      <mention mentionpersonId="{E6DA9F78-28B6-432D-8B9A-F0316581FA5E}" mentionId="{1A91CD12-789A-48E1-BE8B-921A131A6827}" startIndex="0" length="14"/>
    </mentions>
  </threadedComment>
  <threadedComment ref="AK72" dT="2023-08-07T16:46:01.78" personId="{49F62A4A-3964-4D3F-B3F8-AAE8F38B19BD}" id="{A2C67BA7-C265-4895-80AD-4EACBE50C495}">
    <text xml:space="preserve">@Mark Clarkson sidewalk inspection at 28% construction cost, </text>
    <mentions>
      <mention mentionpersonId="{E6DA9F78-28B6-432D-8B9A-F0316581FA5E}" mentionId="{A84F12C4-6F81-4DD5-A696-5224FAE54808}" startIndex="0" length="14"/>
    </mentions>
  </threadedComment>
  <threadedComment ref="B84" dT="2023-08-07T16:37:28.67" personId="{49F62A4A-3964-4D3F-B3F8-AAE8F38B19BD}" id="{232FEC64-6205-490C-B196-F3D3FB21EA3F}">
    <text xml:space="preserve">@Mark Clarkson   I checked your revised numbers and it appears I have them all up to date already.     </text>
    <mentions>
      <mention mentionpersonId="{E6DA9F78-28B6-432D-8B9A-F0316581FA5E}" mentionId="{A8A2E0DF-AA73-401C-8680-3603A76C84E1}" startIndex="0" length="14"/>
    </mentions>
  </threadedComment>
  <threadedComment ref="B84" dT="2023-08-07T16:39:35.98" personId="{49F62A4A-3964-4D3F-B3F8-AAE8F38B19BD}" id="{1D670837-AD87-44B5-892E-3E26F13963F2}" parentId="{232FEC64-6205-490C-B196-F3D3FB21EA3F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3999E37C-2C0B-4C87-BC0C-C1AA14CF844A}" startIndex="0" length="14"/>
    </mentions>
  </threadedComment>
  <threadedComment ref="AK96" dT="2023-08-07T16:47:27.79" personId="{49F62A4A-3964-4D3F-B3F8-AAE8F38B19BD}" id="{62C7FEB1-EC3B-424A-874E-5B48F8E5558D}">
    <text xml:space="preserve">@mark clarkson Street sign inspection is 69% of construction cost. </text>
  </threadedComment>
  <threadedComment ref="AK96" dT="2023-08-07T16:49:03.88" personId="{49F62A4A-3964-4D3F-B3F8-AAE8F38B19BD}" id="{CFC4932F-E4E6-4280-954A-E5A358F44EDA}" parentId="{62C7FEB1-EC3B-424A-874E-5B48F8E5558D}">
    <text>@Mark Clarkson   Check percentages of CC in Column AD.  Requesting a second look and verificaiton of inspection rates for all items 0.10 and over.</text>
    <mentions>
      <mention mentionpersonId="{E6DA9F78-28B6-432D-8B9A-F0316581FA5E}" mentionId="{5DCCFF94-FF2C-43C0-8A15-CA18C4254A80}" startIndex="0" length="14"/>
    </mentions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B41C2AA-8B5A-4A8F-8CA7-DC3B2DB0F38C}">
    <text xml:space="preserve">Item 26 -end strucutre. Item 31 - Water main tie in.  18 hr seems high.  What is the breakdown of assumptions @Mark Clarkson </text>
    <mentions>
      <mention mentionpersonId="{E6DA9F78-28B6-432D-8B9A-F0316581FA5E}" mentionId="{F11B3674-4331-47A7-9CB8-F2C023035C57}" startIndex="110" length="14"/>
    </mentions>
  </threadedComment>
  <threadedComment ref="B72" dT="2023-08-07T16:46:38.64" personId="{49F62A4A-3964-4D3F-B3F8-AAE8F38B19BD}" id="{FA8BAC72-9BDC-485E-99AB-CACF662A78D9}">
    <text>@Mark Clarkson  Pedestrian ramps inspection at 15% construction cost</text>
    <mentions>
      <mention mentionpersonId="{E6DA9F78-28B6-432D-8B9A-F0316581FA5E}" mentionId="{28EC5134-8388-4CE0-8DF5-99BDB205900D}" startIndex="0" length="14"/>
    </mentions>
  </threadedComment>
  <threadedComment ref="AK72" dT="2023-08-07T16:46:01.78" personId="{49F62A4A-3964-4D3F-B3F8-AAE8F38B19BD}" id="{AB6AE81C-9504-40B1-A065-28259863B8A7}">
    <text xml:space="preserve">@Mark Clarkson sidewalk inspection at 28% construction cost, </text>
    <mentions>
      <mention mentionpersonId="{E6DA9F78-28B6-432D-8B9A-F0316581FA5E}" mentionId="{3411100C-C7BC-447D-ACCC-6FA8682735CE}" startIndex="0" length="14"/>
    </mentions>
  </threadedComment>
  <threadedComment ref="B84" dT="2023-08-07T16:37:28.67" personId="{49F62A4A-3964-4D3F-B3F8-AAE8F38B19BD}" id="{64F7CDE6-83BB-4AB8-8102-BB7851907F73}">
    <text xml:space="preserve">@Mark Clarkson   I checked your revised numbers and it appears I have them all up to date already.     </text>
    <mentions>
      <mention mentionpersonId="{E6DA9F78-28B6-432D-8B9A-F0316581FA5E}" mentionId="{1D30A377-E73B-476A-BA4F-B327C1DF7E0F}" startIndex="0" length="14"/>
    </mentions>
  </threadedComment>
  <threadedComment ref="B84" dT="2023-08-07T16:39:35.98" personId="{49F62A4A-3964-4D3F-B3F8-AAE8F38B19BD}" id="{19AA9BB1-B718-45EA-87D1-532584EF1089}" parentId="{64F7CDE6-83BB-4AB8-8102-BB7851907F73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0A2FDF6-2B38-4802-AAEE-40A668B28AC2}" startIndex="0" length="14"/>
    </mentions>
  </threadedComment>
  <threadedComment ref="AK96" dT="2023-08-07T16:47:27.79" personId="{49F62A4A-3964-4D3F-B3F8-AAE8F38B19BD}" id="{1058D54C-68FF-4F9A-B08D-B594683784FC}">
    <text xml:space="preserve">@mark clarkson Street sign inspection is 69% of construction cost. </text>
  </threadedComment>
  <threadedComment ref="AK96" dT="2023-08-07T16:49:03.88" personId="{49F62A4A-3964-4D3F-B3F8-AAE8F38B19BD}" id="{D23DAC73-33AD-48A3-8107-199CB3392C79}" parentId="{1058D54C-68FF-4F9A-B08D-B594683784FC}">
    <text>@Mark Clarkson   Check percentages of CC in Column AD.  Requesting a second look and verificaiton of inspection rates for all items 0.10 and over.</text>
    <mentions>
      <mention mentionpersonId="{E6DA9F78-28B6-432D-8B9A-F0316581FA5E}" mentionId="{961C9FC2-3AD3-49A1-B3C0-48519B62783D}" startIndex="0" length="14"/>
    </mentions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11A64469-AD2C-4EE6-BB23-E8853F48D7D8}">
    <text xml:space="preserve">Item 26 -end strucutre. Item 31 - Water main tie in.  18 hr seems high.  What is the breakdown of assumptions @Mark Clarkson </text>
    <mentions>
      <mention mentionpersonId="{E6DA9F78-28B6-432D-8B9A-F0316581FA5E}" mentionId="{10793458-AB76-4FE5-8D29-040FF46CDF7C}" startIndex="110" length="14"/>
    </mentions>
  </threadedComment>
  <threadedComment ref="B72" dT="2023-08-07T16:46:38.64" personId="{49F62A4A-3964-4D3F-B3F8-AAE8F38B19BD}" id="{99E00E73-6848-45F6-B8D8-8A66651B2916}">
    <text>@Mark Clarkson  Pedestrian ramps inspection at 15% construction cost</text>
    <mentions>
      <mention mentionpersonId="{E6DA9F78-28B6-432D-8B9A-F0316581FA5E}" mentionId="{0F76D239-DA7D-4B13-B1D2-E5C23919D262}" startIndex="0" length="14"/>
    </mentions>
  </threadedComment>
  <threadedComment ref="AK72" dT="2023-08-07T16:46:01.78" personId="{49F62A4A-3964-4D3F-B3F8-AAE8F38B19BD}" id="{B533CC61-5329-4FE7-B23A-8C724792D7BF}">
    <text xml:space="preserve">@Mark Clarkson sidewalk inspection at 28% construction cost, </text>
    <mentions>
      <mention mentionpersonId="{E6DA9F78-28B6-432D-8B9A-F0316581FA5E}" mentionId="{FF43FF57-7DC5-41EA-B68E-D5A30AFE375A}" startIndex="0" length="14"/>
    </mentions>
  </threadedComment>
  <threadedComment ref="B84" dT="2023-08-07T16:37:28.67" personId="{49F62A4A-3964-4D3F-B3F8-AAE8F38B19BD}" id="{7746B93E-4FF2-409F-AA00-A2D342ACD0C7}">
    <text xml:space="preserve">@Mark Clarkson   I checked your revised numbers and it appears I have them all up to date already.     </text>
    <mentions>
      <mention mentionpersonId="{E6DA9F78-28B6-432D-8B9A-F0316581FA5E}" mentionId="{BA1BA107-078C-44E8-A489-C96AD3B1771F}" startIndex="0" length="14"/>
    </mentions>
  </threadedComment>
  <threadedComment ref="B84" dT="2023-08-07T16:39:35.98" personId="{49F62A4A-3964-4D3F-B3F8-AAE8F38B19BD}" id="{DB47ADBF-3E2A-42F0-8B39-0D64EE1903C8}" parentId="{7746B93E-4FF2-409F-AA00-A2D342ACD0C7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903DF1A0-D461-4B1F-AD99-439D717252D9}" startIndex="0" length="14"/>
    </mentions>
  </threadedComment>
  <threadedComment ref="AK96" dT="2023-08-07T16:47:27.79" personId="{49F62A4A-3964-4D3F-B3F8-AAE8F38B19BD}" id="{848B434B-2DCD-4700-BABE-5E09E60E2D9A}">
    <text xml:space="preserve">@mark clarkson Street sign inspection is 69% of construction cost. </text>
  </threadedComment>
  <threadedComment ref="AK96" dT="2023-08-07T16:49:03.88" personId="{49F62A4A-3964-4D3F-B3F8-AAE8F38B19BD}" id="{2170B87E-19CA-4C11-B66F-268431B1D9BD}" parentId="{848B434B-2DCD-4700-BABE-5E09E60E2D9A}">
    <text>@Mark Clarkson   Check percentages of CC in Column AD.  Requesting a second look and verificaiton of inspection rates for all items 0.10 and over.</text>
    <mentions>
      <mention mentionpersonId="{E6DA9F78-28B6-432D-8B9A-F0316581FA5E}" mentionId="{DD3030DF-17AE-46C2-B1D5-A3C21A8B8D1D}" startIndex="0" length="14"/>
    </mentions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60" dT="2023-08-07T16:46:38.64" personId="{49F62A4A-3964-4D3F-B3F8-AAE8F38B19BD}" id="{0670A4AF-C4DF-472E-908B-355A0242E34C}">
    <text>@Mark Clarkson  Pedestrian ramps inspection at 15% construction cost</text>
    <mentions>
      <mention mentionpersonId="{E6DA9F78-28B6-432D-8B9A-F0316581FA5E}" mentionId="{A2E9E5D2-2911-4319-938C-458DAD5AE29E}" startIndex="0" length="14"/>
    </mentions>
  </threadedComment>
  <threadedComment ref="B72" dT="2023-08-07T16:37:28.67" personId="{49F62A4A-3964-4D3F-B3F8-AAE8F38B19BD}" id="{295FEF88-C7BF-4013-B8A2-D4B8BD709CBE}">
    <text xml:space="preserve">@Mark Clarkson   I checked your revised numbers and it appears I have them all up to date already.     </text>
    <mentions>
      <mention mentionpersonId="{E6DA9F78-28B6-432D-8B9A-F0316581FA5E}" mentionId="{19104254-1D19-40C0-97DA-49F035759B39}" startIndex="0" length="14"/>
    </mentions>
  </threadedComment>
  <threadedComment ref="B72" dT="2023-08-07T16:39:35.98" personId="{49F62A4A-3964-4D3F-B3F8-AAE8F38B19BD}" id="{9271002B-AF17-4136-8C0B-5D0571DF3125}" parentId="{295FEF88-C7BF-4013-B8A2-D4B8BD709CBE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C4F8E60-9C56-40C6-BFDD-08A2383944BE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5" Type="http://schemas.microsoft.com/office/2019/04/relationships/documenttask" Target="../documenttasks/documenttask6.xml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5" Type="http://schemas.microsoft.com/office/2019/04/relationships/documenttask" Target="../documenttasks/documenttask7.xml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5" Type="http://schemas.microsoft.com/office/2019/04/relationships/documenttask" Target="../documenttasks/documenttask8.xml"/><Relationship Id="rId4" Type="http://schemas.microsoft.com/office/2017/10/relationships/threadedComment" Target="../threadedComments/threadedComment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Relationship Id="rId5" Type="http://schemas.microsoft.com/office/2019/04/relationships/documenttask" Target="../documenttasks/documenttask9.xml"/><Relationship Id="rId4" Type="http://schemas.microsoft.com/office/2017/10/relationships/threadedComment" Target="../threadedComments/threadedComment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Relationship Id="rId5" Type="http://schemas.microsoft.com/office/2019/04/relationships/documenttask" Target="../documenttasks/documenttask10.xml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9/04/relationships/documenttask" Target="../documenttasks/documenttask2.xml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9/04/relationships/documenttask" Target="../documenttasks/documenttask3.xml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9/04/relationships/documenttask" Target="../documenttasks/documenttask4.xml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9/04/relationships/documenttask" Target="../documenttasks/documenttask5.xml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5C5F-35E5-44F2-9BC8-CE789584E71A}">
  <dimension ref="A1:G20"/>
  <sheetViews>
    <sheetView zoomScaleNormal="100" workbookViewId="0">
      <selection activeCell="A8" sqref="A8:F8"/>
    </sheetView>
  </sheetViews>
  <sheetFormatPr defaultColWidth="0" defaultRowHeight="15" zeroHeight="1" x14ac:dyDescent="0.25"/>
  <cols>
    <col min="1" max="1" width="9.140625" customWidth="1"/>
    <col min="2" max="2" width="18.140625" customWidth="1"/>
    <col min="3" max="3" width="27.140625" bestFit="1" customWidth="1"/>
    <col min="4" max="7" width="9.140625" customWidth="1"/>
    <col min="8" max="16384" width="9.140625" hidden="1"/>
  </cols>
  <sheetData>
    <row r="1" spans="1:6" x14ac:dyDescent="0.25"/>
    <row r="2" spans="1:6" x14ac:dyDescent="0.25">
      <c r="A2" t="s">
        <v>249</v>
      </c>
    </row>
    <row r="3" spans="1:6" x14ac:dyDescent="0.25"/>
    <row r="4" spans="1:6" x14ac:dyDescent="0.25">
      <c r="A4" t="s">
        <v>250</v>
      </c>
    </row>
    <row r="5" spans="1:6" x14ac:dyDescent="0.25"/>
    <row r="6" spans="1:6" ht="28.5" customHeight="1" x14ac:dyDescent="0.25">
      <c r="A6" s="229" t="s">
        <v>254</v>
      </c>
      <c r="B6" s="229"/>
      <c r="C6" s="229"/>
      <c r="D6" s="229"/>
      <c r="E6" s="229"/>
      <c r="F6" s="229"/>
    </row>
    <row r="7" spans="1:6" x14ac:dyDescent="0.25"/>
    <row r="8" spans="1:6" ht="30" customHeight="1" x14ac:dyDescent="0.25">
      <c r="A8" s="229" t="s">
        <v>9</v>
      </c>
      <c r="B8" s="229"/>
      <c r="C8" s="229"/>
      <c r="D8" s="229"/>
      <c r="E8" s="229"/>
      <c r="F8" s="229"/>
    </row>
    <row r="9" spans="1:6" x14ac:dyDescent="0.25"/>
    <row r="10" spans="1:6" x14ac:dyDescent="0.25">
      <c r="A10" s="228" t="s">
        <v>245</v>
      </c>
      <c r="B10" s="228"/>
      <c r="C10" s="228"/>
      <c r="D10" s="228"/>
      <c r="E10" s="228"/>
      <c r="F10" s="228"/>
    </row>
    <row r="11" spans="1:6" x14ac:dyDescent="0.25">
      <c r="A11" s="228"/>
      <c r="B11" s="228"/>
      <c r="C11" s="228"/>
      <c r="D11" s="228"/>
      <c r="E11" s="228"/>
      <c r="F11" s="228"/>
    </row>
    <row r="12" spans="1:6" x14ac:dyDescent="0.25">
      <c r="A12" s="168"/>
      <c r="B12" s="168"/>
      <c r="C12" s="168"/>
      <c r="D12" s="168"/>
      <c r="E12" s="168"/>
      <c r="F12" s="168"/>
    </row>
    <row r="13" spans="1:6" x14ac:dyDescent="0.25">
      <c r="A13" s="228" t="s">
        <v>10</v>
      </c>
      <c r="B13" s="228"/>
      <c r="C13" s="228"/>
      <c r="D13" s="228"/>
      <c r="E13" s="228"/>
      <c r="F13" s="228"/>
    </row>
    <row r="14" spans="1:6" x14ac:dyDescent="0.25">
      <c r="A14" s="228"/>
      <c r="B14" s="228"/>
      <c r="C14" s="228"/>
      <c r="D14" s="228"/>
      <c r="E14" s="228"/>
      <c r="F14" s="228"/>
    </row>
    <row r="15" spans="1:6" x14ac:dyDescent="0.25"/>
    <row r="16" spans="1:6" x14ac:dyDescent="0.25">
      <c r="A16" s="228" t="s">
        <v>11</v>
      </c>
      <c r="B16" s="228"/>
      <c r="C16" s="228"/>
      <c r="D16" s="228"/>
      <c r="E16" s="228"/>
      <c r="F16" s="228"/>
    </row>
    <row r="17" spans="1:6" x14ac:dyDescent="0.25">
      <c r="A17" s="228"/>
      <c r="B17" s="228"/>
      <c r="C17" s="228"/>
      <c r="D17" s="228"/>
      <c r="E17" s="228"/>
      <c r="F17" s="228"/>
    </row>
    <row r="18" spans="1:6" ht="35.25" hidden="1" customHeight="1" x14ac:dyDescent="0.25"/>
    <row r="20" spans="1:6" ht="30.75" hidden="1" customHeight="1" x14ac:dyDescent="0.25"/>
  </sheetData>
  <mergeCells count="5">
    <mergeCell ref="A13:F14"/>
    <mergeCell ref="A16:F17"/>
    <mergeCell ref="A6:F6"/>
    <mergeCell ref="A8:F8"/>
    <mergeCell ref="A10:F11"/>
  </mergeCells>
  <pageMargins left="0.7" right="0.7" top="0.75" bottom="0.75" header="0.3" footer="0.3"/>
  <pageSetup orientation="portrait" r:id="rId1"/>
  <headerFooter>
    <oddHeader>&amp;CCITY OF WACO
PUBLIC WORKS DEPARTMENT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F611-9839-4755-8440-524BB53A83A2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5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</v>
      </c>
      <c r="F18" s="83" t="s">
        <v>48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0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0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0</v>
      </c>
      <c r="F41" s="33" t="s">
        <v>64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0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1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50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0</v>
      </c>
      <c r="F72" s="89" t="s">
        <v>82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0</v>
      </c>
      <c r="F80" s="81" t="s">
        <v>64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0</v>
      </c>
      <c r="F99" s="6" t="s">
        <v>185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3100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4.3606451612903226E-2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0.14657096774193545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0.19017741935483867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0</v>
      </c>
      <c r="F104" s="33" t="s">
        <v>58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0</v>
      </c>
      <c r="F107" s="33" t="s">
        <v>58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135.18</v>
      </c>
      <c r="I108" s="95" t="s">
        <v>207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5" priority="1" operator="greaterThan">
      <formula>$AL$13</formula>
    </cfRule>
    <cfRule type="cellIs" dxfId="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1322-3B56-460A-8CCB-71C490B02024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</v>
      </c>
      <c r="F18" s="83" t="s">
        <v>48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0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1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50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0</v>
      </c>
      <c r="F41" s="33" t="s">
        <v>64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0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0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0</v>
      </c>
      <c r="F72" s="89" t="s">
        <v>82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0</v>
      </c>
      <c r="F80" s="81" t="s">
        <v>64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0</v>
      </c>
      <c r="F99" s="6" t="s">
        <v>185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800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0.16897500000000001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0.56796249999999993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0.73693749999999991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0</v>
      </c>
      <c r="F104" s="33" t="s">
        <v>58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0</v>
      </c>
      <c r="F107" s="33" t="s">
        <v>58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135.18</v>
      </c>
      <c r="I108" s="95" t="s">
        <v>207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3" priority="1" operator="greaterThan">
      <formula>$AL$13</formula>
    </cfRule>
    <cfRule type="cellIs" dxfId="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79D7-6CB3-4583-99C8-A15C927D983A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52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8" width="17.85546875" customWidth="1"/>
    <col min="29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</v>
      </c>
      <c r="F18" s="83" t="s">
        <v>48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11171.97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1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7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4422.5999999999995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52500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2500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6350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750000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0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0</v>
      </c>
      <c r="F41" s="33" t="s">
        <v>64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0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0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0</v>
      </c>
      <c r="F72" s="89" t="s">
        <v>82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0</v>
      </c>
      <c r="F80" s="81" t="s">
        <v>64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0</v>
      </c>
      <c r="F99" s="6" t="s">
        <v>185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899.88000000000011</v>
      </c>
      <c r="I100" s="92"/>
      <c r="J100" s="93">
        <f>SUM(J101:J107)</f>
        <v>622.6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806300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1.1160610194716608E-3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1.4628016867171025E-2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1.5744077886642685E-2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1</v>
      </c>
      <c r="F104" s="33" t="s">
        <v>58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1</v>
      </c>
      <c r="F107" s="33" t="s">
        <v>58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899.88000000000011</v>
      </c>
      <c r="I108" s="95" t="s">
        <v>207</v>
      </c>
      <c r="J108" s="96">
        <f>SUM(J19:J21,J23:J36,J38:J46,J48:J70,J72:J76,J78:J92,J94:J99,J101:J107)</f>
        <v>11794.569999999998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" priority="1" operator="greaterThan">
      <formula>$AL$13</formula>
    </cfRule>
    <cfRule type="cellIs" dxfId="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8FDF-CA8B-4510-AFE6-2EC2383BDD59}">
  <sheetPr>
    <pageSetUpPr fitToPage="1"/>
  </sheetPr>
  <dimension ref="B1:O109"/>
  <sheetViews>
    <sheetView zoomScale="70" zoomScaleNormal="70" zoomScaleSheetLayoutView="55" zoomScalePageLayoutView="55" workbookViewId="0">
      <selection activeCell="K23" sqref="K23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7109375" customWidth="1"/>
    <col min="6" max="6" width="23.85546875" style="99" bestFit="1" customWidth="1"/>
    <col min="7" max="7" width="9.85546875" bestFit="1" customWidth="1"/>
    <col min="8" max="8" width="21.28515625" style="99" customWidth="1"/>
    <col min="9" max="9" width="9.85546875" bestFit="1" customWidth="1"/>
    <col min="10" max="10" width="22.7109375" customWidth="1"/>
    <col min="11" max="11" width="9.85546875" bestFit="1" customWidth="1"/>
    <col min="12" max="12" width="21.140625" customWidth="1"/>
    <col min="13" max="13" width="18.85546875" bestFit="1" customWidth="1"/>
    <col min="14" max="19" width="16.7109375" customWidth="1"/>
  </cols>
  <sheetData>
    <row r="1" spans="2:15" ht="39" customHeight="1" x14ac:dyDescent="0.25">
      <c r="B1" s="195"/>
      <c r="C1" s="195" t="s">
        <v>246</v>
      </c>
      <c r="D1" s="195"/>
      <c r="E1" s="182" t="s">
        <v>16</v>
      </c>
      <c r="F1" s="124"/>
      <c r="G1" s="124"/>
      <c r="H1" s="91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76" t="s">
        <v>27</v>
      </c>
      <c r="G2" s="119"/>
      <c r="H2" s="119" t="s">
        <v>28</v>
      </c>
      <c r="I2" s="119"/>
      <c r="J2" s="119" t="s">
        <v>29</v>
      </c>
      <c r="K2" s="119"/>
      <c r="L2" s="119" t="s">
        <v>30</v>
      </c>
      <c r="M2" s="29"/>
      <c r="N2" s="48"/>
    </row>
    <row r="3" spans="2:15" ht="38.25" customHeight="1" x14ac:dyDescent="0.25">
      <c r="B3" s="177"/>
      <c r="C3" s="177"/>
      <c r="D3" s="177"/>
      <c r="E3" s="119" t="s">
        <v>34</v>
      </c>
      <c r="F3" s="188">
        <v>115.7</v>
      </c>
      <c r="G3" s="119" t="s">
        <v>34</v>
      </c>
      <c r="H3" s="174">
        <v>91.12</v>
      </c>
      <c r="I3" s="119" t="s">
        <v>34</v>
      </c>
      <c r="J3" s="174">
        <v>51.23</v>
      </c>
      <c r="K3" s="119" t="s">
        <v>34</v>
      </c>
      <c r="L3" s="197">
        <v>72.38</v>
      </c>
      <c r="M3" s="29"/>
      <c r="N3" s="29"/>
    </row>
    <row r="4" spans="2:15" ht="45.75" customHeight="1" x14ac:dyDescent="0.25">
      <c r="B4" s="175" t="s">
        <v>19</v>
      </c>
      <c r="C4" s="180" t="s">
        <v>20</v>
      </c>
      <c r="D4" s="175" t="s">
        <v>22</v>
      </c>
      <c r="E4" s="174" t="s">
        <v>43</v>
      </c>
      <c r="F4" s="181" t="s">
        <v>38</v>
      </c>
      <c r="G4" s="174" t="s">
        <v>43</v>
      </c>
      <c r="H4" s="174" t="s">
        <v>38</v>
      </c>
      <c r="I4" s="174" t="s">
        <v>43</v>
      </c>
      <c r="J4" s="174" t="s">
        <v>38</v>
      </c>
      <c r="K4" s="174" t="s">
        <v>43</v>
      </c>
      <c r="L4" s="174" t="s">
        <v>38</v>
      </c>
      <c r="M4" s="196" t="s">
        <v>23</v>
      </c>
      <c r="N4" s="29"/>
    </row>
    <row r="5" spans="2:15" ht="41.25" customHeight="1" x14ac:dyDescent="0.25">
      <c r="B5" s="170" t="s">
        <v>42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47</v>
      </c>
      <c r="D6" s="33" t="s">
        <v>48</v>
      </c>
      <c r="E6" s="33">
        <v>0.1</v>
      </c>
      <c r="F6" s="118">
        <f>ROUND($F$3*E6,2)</f>
        <v>11.57</v>
      </c>
      <c r="G6" s="33">
        <v>0</v>
      </c>
      <c r="H6" s="118">
        <f>ROUND($H$3*G6,2)</f>
        <v>0</v>
      </c>
      <c r="I6" s="33">
        <v>0</v>
      </c>
      <c r="J6" s="118">
        <f>ROUND($J$3*I6,2)</f>
        <v>0</v>
      </c>
      <c r="K6" s="33">
        <v>0</v>
      </c>
      <c r="L6" s="118">
        <f>ROUND(L$3*K6,2)</f>
        <v>0</v>
      </c>
      <c r="M6" s="84">
        <f>SUM(F6,H6,J6,L6)</f>
        <v>11.57</v>
      </c>
      <c r="N6" s="49"/>
    </row>
    <row r="7" spans="2:15" ht="24" customHeight="1" x14ac:dyDescent="0.25">
      <c r="B7" s="33">
        <v>2</v>
      </c>
      <c r="C7" s="199" t="s">
        <v>50</v>
      </c>
      <c r="D7" s="33" t="s">
        <v>48</v>
      </c>
      <c r="E7" s="33">
        <v>0</v>
      </c>
      <c r="F7" s="118">
        <f>ROUND($F$3*E7,2)</f>
        <v>0</v>
      </c>
      <c r="G7" s="33">
        <v>0</v>
      </c>
      <c r="H7" s="118">
        <f>ROUND($H$3*G7,2)</f>
        <v>0</v>
      </c>
      <c r="I7" s="33">
        <v>0</v>
      </c>
      <c r="J7" s="118">
        <f>ROUND($J$3*I7,2)</f>
        <v>0</v>
      </c>
      <c r="K7" s="33">
        <v>0</v>
      </c>
      <c r="L7" s="118">
        <f>ROUND(L$3*K7,2)</f>
        <v>0</v>
      </c>
      <c r="M7" s="80">
        <f>SUM(F7,H7,J7,L7)</f>
        <v>0</v>
      </c>
      <c r="N7" s="49"/>
    </row>
    <row r="8" spans="2:15" ht="24" customHeight="1" x14ac:dyDescent="0.25">
      <c r="B8" s="33">
        <v>3</v>
      </c>
      <c r="C8" s="199" t="s">
        <v>51</v>
      </c>
      <c r="D8" s="33" t="s">
        <v>52</v>
      </c>
      <c r="E8" s="33">
        <v>0</v>
      </c>
      <c r="F8" s="118">
        <f>ROUND($F$3*E8,2)</f>
        <v>0</v>
      </c>
      <c r="G8" s="33">
        <v>0</v>
      </c>
      <c r="H8" s="118">
        <f>ROUND($H$3*G8,2)</f>
        <v>0</v>
      </c>
      <c r="I8" s="33">
        <v>0</v>
      </c>
      <c r="J8" s="118">
        <f>ROUND($J$3*I8,2)</f>
        <v>0</v>
      </c>
      <c r="K8" s="33">
        <v>0</v>
      </c>
      <c r="L8" s="118">
        <f>ROUND(L$3*K8,2)</f>
        <v>0</v>
      </c>
      <c r="M8" s="80">
        <f>SUM(F8,H8,J8,L8)</f>
        <v>0</v>
      </c>
      <c r="N8" s="108"/>
    </row>
    <row r="9" spans="2:15" ht="24" customHeight="1" x14ac:dyDescent="0.25">
      <c r="B9" s="6">
        <v>4</v>
      </c>
      <c r="C9" s="200" t="s">
        <v>54</v>
      </c>
      <c r="D9" s="33" t="s">
        <v>48</v>
      </c>
      <c r="E9" s="33">
        <v>0</v>
      </c>
      <c r="F9" s="118">
        <f>ROUND($F$3*E9,2)</f>
        <v>0</v>
      </c>
      <c r="G9" s="33">
        <v>0</v>
      </c>
      <c r="H9" s="118">
        <f>ROUND($H$3*G9,2)</f>
        <v>0</v>
      </c>
      <c r="I9" s="33">
        <v>0</v>
      </c>
      <c r="J9" s="118">
        <f>ROUND($J$3*I9,2)</f>
        <v>0</v>
      </c>
      <c r="K9" s="33">
        <v>0</v>
      </c>
      <c r="L9" s="118">
        <f>ROUND(L$3*K9,2)</f>
        <v>0</v>
      </c>
      <c r="M9" s="32">
        <f>SUM(F9,H9,J9,L9)</f>
        <v>0</v>
      </c>
      <c r="N9" s="108"/>
    </row>
    <row r="10" spans="2:15" ht="24" customHeight="1" x14ac:dyDescent="0.25">
      <c r="B10" s="184" t="s">
        <v>56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57</v>
      </c>
      <c r="D11" s="33" t="s">
        <v>58</v>
      </c>
      <c r="E11" s="33">
        <v>0</v>
      </c>
      <c r="F11" s="118">
        <f t="shared" ref="F11:F24" si="0">ROUND($F$3*E11,2)</f>
        <v>0</v>
      </c>
      <c r="G11" s="33">
        <v>0</v>
      </c>
      <c r="H11" s="118">
        <f t="shared" ref="H11:H24" si="1">ROUND($H$3*G11,2)</f>
        <v>0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ROUND(L$3*K11,2)</f>
        <v>0</v>
      </c>
      <c r="M11" s="84">
        <f t="shared" ref="M11:M24" si="4">SUM(F11,H11,J11,L11)</f>
        <v>0</v>
      </c>
      <c r="N11" s="49"/>
    </row>
    <row r="12" spans="2:15" ht="24" customHeight="1" x14ac:dyDescent="0.25">
      <c r="B12" s="33">
        <v>6</v>
      </c>
      <c r="C12" s="199" t="s">
        <v>60</v>
      </c>
      <c r="D12" s="33" t="s">
        <v>58</v>
      </c>
      <c r="E12" s="33">
        <v>0</v>
      </c>
      <c r="F12" s="118">
        <f t="shared" si="0"/>
        <v>0</v>
      </c>
      <c r="G12" s="33">
        <v>0</v>
      </c>
      <c r="H12" s="118">
        <f t="shared" si="1"/>
        <v>0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0</v>
      </c>
      <c r="N12" s="49"/>
    </row>
    <row r="13" spans="2:15" ht="24" customHeight="1" x14ac:dyDescent="0.25">
      <c r="B13" s="33">
        <v>7</v>
      </c>
      <c r="C13" s="199" t="s">
        <v>62</v>
      </c>
      <c r="D13" s="33" t="s">
        <v>58</v>
      </c>
      <c r="E13" s="33">
        <v>0</v>
      </c>
      <c r="F13" s="118">
        <f t="shared" si="0"/>
        <v>0</v>
      </c>
      <c r="G13" s="33">
        <v>0</v>
      </c>
      <c r="H13" s="118">
        <f t="shared" si="1"/>
        <v>0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0</v>
      </c>
      <c r="N13" s="49"/>
    </row>
    <row r="14" spans="2:15" ht="24" customHeight="1" x14ac:dyDescent="0.25">
      <c r="B14" s="33">
        <v>8</v>
      </c>
      <c r="C14" s="199" t="s">
        <v>63</v>
      </c>
      <c r="D14" s="33" t="s">
        <v>64</v>
      </c>
      <c r="E14" s="33">
        <v>0</v>
      </c>
      <c r="F14" s="118">
        <f t="shared" si="0"/>
        <v>0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0</v>
      </c>
      <c r="N14" s="108"/>
    </row>
    <row r="15" spans="2:15" ht="24" customHeight="1" x14ac:dyDescent="0.25">
      <c r="B15" s="33">
        <v>9</v>
      </c>
      <c r="C15" s="199" t="s">
        <v>65</v>
      </c>
      <c r="D15" s="33" t="s">
        <v>64</v>
      </c>
      <c r="E15" s="33">
        <v>0</v>
      </c>
      <c r="F15" s="118">
        <f t="shared" si="0"/>
        <v>0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0</v>
      </c>
      <c r="N15" s="108"/>
    </row>
    <row r="16" spans="2:15" ht="24" customHeight="1" x14ac:dyDescent="0.25">
      <c r="B16" s="33">
        <v>10</v>
      </c>
      <c r="C16" s="199" t="s">
        <v>66</v>
      </c>
      <c r="D16" s="33" t="s">
        <v>64</v>
      </c>
      <c r="E16" s="33">
        <v>0</v>
      </c>
      <c r="F16" s="118">
        <f t="shared" si="0"/>
        <v>0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0</v>
      </c>
      <c r="N16" s="108"/>
    </row>
    <row r="17" spans="2:14" ht="24" customHeight="1" x14ac:dyDescent="0.25">
      <c r="B17" s="33">
        <v>11</v>
      </c>
      <c r="C17" s="199" t="s">
        <v>68</v>
      </c>
      <c r="D17" s="33" t="s">
        <v>58</v>
      </c>
      <c r="E17" s="33">
        <v>0</v>
      </c>
      <c r="F17" s="118">
        <f t="shared" si="0"/>
        <v>0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0</v>
      </c>
      <c r="N17" s="108"/>
    </row>
    <row r="18" spans="2:14" ht="24" customHeight="1" x14ac:dyDescent="0.25">
      <c r="B18" s="33">
        <v>12</v>
      </c>
      <c r="C18" s="199" t="s">
        <v>69</v>
      </c>
      <c r="D18" s="33" t="s">
        <v>58</v>
      </c>
      <c r="E18" s="33">
        <v>0</v>
      </c>
      <c r="F18" s="118">
        <f t="shared" si="0"/>
        <v>0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0</v>
      </c>
      <c r="N18" s="108"/>
    </row>
    <row r="19" spans="2:14" ht="24" customHeight="1" x14ac:dyDescent="0.25">
      <c r="B19" s="33">
        <v>13</v>
      </c>
      <c r="C19" s="199" t="s">
        <v>71</v>
      </c>
      <c r="D19" s="33" t="s">
        <v>58</v>
      </c>
      <c r="E19" s="33">
        <v>0</v>
      </c>
      <c r="F19" s="118">
        <f t="shared" si="0"/>
        <v>0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0</v>
      </c>
      <c r="N19" s="108"/>
    </row>
    <row r="20" spans="2:14" ht="24" customHeight="1" x14ac:dyDescent="0.25">
      <c r="B20" s="33">
        <v>14</v>
      </c>
      <c r="C20" s="199" t="s">
        <v>73</v>
      </c>
      <c r="D20" s="33" t="s">
        <v>58</v>
      </c>
      <c r="E20" s="33">
        <v>0</v>
      </c>
      <c r="F20" s="118">
        <f t="shared" si="0"/>
        <v>0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0</v>
      </c>
      <c r="N20" s="108"/>
    </row>
    <row r="21" spans="2:14" ht="24" customHeight="1" x14ac:dyDescent="0.25">
      <c r="B21" s="33">
        <v>15</v>
      </c>
      <c r="C21" s="199" t="s">
        <v>75</v>
      </c>
      <c r="D21" s="33" t="s">
        <v>64</v>
      </c>
      <c r="E21" s="33">
        <v>0</v>
      </c>
      <c r="F21" s="118">
        <f t="shared" si="0"/>
        <v>0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0</v>
      </c>
      <c r="N21" s="109"/>
    </row>
    <row r="22" spans="2:14" ht="24" customHeight="1" x14ac:dyDescent="0.25">
      <c r="B22" s="33">
        <v>16</v>
      </c>
      <c r="C22" s="199" t="s">
        <v>77</v>
      </c>
      <c r="D22" s="33" t="s">
        <v>64</v>
      </c>
      <c r="E22" s="33">
        <v>0</v>
      </c>
      <c r="F22" s="118">
        <f t="shared" si="0"/>
        <v>0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0</v>
      </c>
      <c r="N22" s="109"/>
    </row>
    <row r="23" spans="2:14" ht="24" customHeight="1" x14ac:dyDescent="0.25">
      <c r="B23" s="33">
        <v>17</v>
      </c>
      <c r="C23" s="199" t="s">
        <v>79</v>
      </c>
      <c r="D23" s="33" t="s">
        <v>58</v>
      </c>
      <c r="E23" s="33">
        <v>0</v>
      </c>
      <c r="F23" s="118">
        <f t="shared" si="0"/>
        <v>0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0</v>
      </c>
      <c r="N23" s="49"/>
    </row>
    <row r="24" spans="2:14" ht="24" customHeight="1" x14ac:dyDescent="0.25">
      <c r="B24" s="6">
        <v>18</v>
      </c>
      <c r="C24" s="200" t="s">
        <v>81</v>
      </c>
      <c r="D24" s="33" t="s">
        <v>82</v>
      </c>
      <c r="E24" s="33">
        <v>0</v>
      </c>
      <c r="F24" s="118">
        <f t="shared" si="0"/>
        <v>0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0</v>
      </c>
      <c r="N24" s="109"/>
    </row>
    <row r="25" spans="2:14" ht="24" customHeight="1" x14ac:dyDescent="0.25">
      <c r="B25" s="184" t="s">
        <v>84</v>
      </c>
      <c r="C25" s="183"/>
      <c r="D25" s="185"/>
      <c r="E25" s="185"/>
      <c r="F25" s="185"/>
      <c r="G25" s="185"/>
      <c r="H25" s="185"/>
      <c r="I25" s="185"/>
      <c r="J25" s="185"/>
      <c r="K25" s="185"/>
      <c r="L25" s="185"/>
      <c r="M25" s="179"/>
      <c r="N25" s="50"/>
    </row>
    <row r="26" spans="2:14" ht="24" customHeight="1" x14ac:dyDescent="0.25">
      <c r="B26" s="83">
        <v>19</v>
      </c>
      <c r="C26" s="198" t="s">
        <v>85</v>
      </c>
      <c r="D26" s="33" t="s">
        <v>58</v>
      </c>
      <c r="E26" s="33">
        <v>0.1</v>
      </c>
      <c r="F26" s="118">
        <f t="shared" ref="F26:F34" si="5">ROUND($F$3*E26,2)</f>
        <v>11.57</v>
      </c>
      <c r="G26" s="33">
        <v>0</v>
      </c>
      <c r="H26" s="118">
        <f t="shared" ref="H26:H34" si="6">ROUND($H$3*G26,2)</f>
        <v>0</v>
      </c>
      <c r="I26" s="191">
        <v>0</v>
      </c>
      <c r="J26" s="118">
        <f t="shared" ref="J26:J34" si="7">ROUND(J$3*I26,2)</f>
        <v>0</v>
      </c>
      <c r="K26" s="191">
        <v>0</v>
      </c>
      <c r="L26" s="118">
        <f t="shared" ref="L26:L34" si="8">ROUND(L$3*K26,2)</f>
        <v>0</v>
      </c>
      <c r="M26" s="84">
        <f t="shared" ref="M26:M34" si="9">SUM(F26,H26,J26,L26)</f>
        <v>11.57</v>
      </c>
      <c r="N26" s="49"/>
    </row>
    <row r="27" spans="2:14" ht="24" customHeight="1" x14ac:dyDescent="0.25">
      <c r="B27" s="33">
        <v>20</v>
      </c>
      <c r="C27" s="199" t="s">
        <v>87</v>
      </c>
      <c r="D27" s="33" t="s">
        <v>58</v>
      </c>
      <c r="E27" s="33">
        <v>0.1</v>
      </c>
      <c r="F27" s="118">
        <f t="shared" si="5"/>
        <v>11.57</v>
      </c>
      <c r="G27" s="33">
        <v>0</v>
      </c>
      <c r="H27" s="118">
        <f t="shared" si="6"/>
        <v>0</v>
      </c>
      <c r="I27" s="191">
        <v>0</v>
      </c>
      <c r="J27" s="118">
        <f t="shared" si="7"/>
        <v>0</v>
      </c>
      <c r="K27" s="191">
        <v>0</v>
      </c>
      <c r="L27" s="118">
        <f t="shared" si="8"/>
        <v>0</v>
      </c>
      <c r="M27" s="80">
        <f t="shared" si="9"/>
        <v>11.57</v>
      </c>
      <c r="N27" s="49"/>
    </row>
    <row r="28" spans="2:14" ht="24" customHeight="1" x14ac:dyDescent="0.25">
      <c r="B28" s="33">
        <v>21</v>
      </c>
      <c r="C28" s="199" t="s">
        <v>88</v>
      </c>
      <c r="D28" s="33" t="s">
        <v>58</v>
      </c>
      <c r="E28" s="33">
        <v>0.1</v>
      </c>
      <c r="F28" s="118">
        <f t="shared" si="5"/>
        <v>11.57</v>
      </c>
      <c r="G28" s="33">
        <v>0</v>
      </c>
      <c r="H28" s="118">
        <f t="shared" si="6"/>
        <v>0</v>
      </c>
      <c r="I28" s="191">
        <v>0</v>
      </c>
      <c r="J28" s="118">
        <f t="shared" si="7"/>
        <v>0</v>
      </c>
      <c r="K28" s="191">
        <v>0</v>
      </c>
      <c r="L28" s="118">
        <f t="shared" si="8"/>
        <v>0</v>
      </c>
      <c r="M28" s="80">
        <f t="shared" si="9"/>
        <v>11.57</v>
      </c>
      <c r="N28" s="49"/>
    </row>
    <row r="29" spans="2:14" ht="24" customHeight="1" x14ac:dyDescent="0.25">
      <c r="B29" s="33">
        <v>22</v>
      </c>
      <c r="C29" s="199" t="s">
        <v>90</v>
      </c>
      <c r="D29" s="33" t="s">
        <v>64</v>
      </c>
      <c r="E29" s="33">
        <v>5.0000000000000001E-4</v>
      </c>
      <c r="F29" s="118">
        <f t="shared" si="5"/>
        <v>0.06</v>
      </c>
      <c r="G29" s="33">
        <v>0</v>
      </c>
      <c r="H29" s="118">
        <f t="shared" si="6"/>
        <v>0</v>
      </c>
      <c r="I29" s="191">
        <v>0</v>
      </c>
      <c r="J29" s="118">
        <f t="shared" si="7"/>
        <v>0</v>
      </c>
      <c r="K29" s="191">
        <v>0</v>
      </c>
      <c r="L29" s="118">
        <f t="shared" si="8"/>
        <v>0</v>
      </c>
      <c r="M29" s="80">
        <f t="shared" si="9"/>
        <v>0.06</v>
      </c>
      <c r="N29" s="109"/>
    </row>
    <row r="30" spans="2:14" ht="24" customHeight="1" x14ac:dyDescent="0.25">
      <c r="B30" s="33">
        <v>23</v>
      </c>
      <c r="C30" s="199" t="s">
        <v>92</v>
      </c>
      <c r="D30" s="33" t="s">
        <v>64</v>
      </c>
      <c r="E30" s="33">
        <v>5.0000000000000001E-4</v>
      </c>
      <c r="F30" s="118">
        <f t="shared" si="5"/>
        <v>0.06</v>
      </c>
      <c r="G30" s="33">
        <v>0</v>
      </c>
      <c r="H30" s="118">
        <f t="shared" si="6"/>
        <v>0</v>
      </c>
      <c r="I30" s="191">
        <v>0</v>
      </c>
      <c r="J30" s="118">
        <f t="shared" si="7"/>
        <v>0</v>
      </c>
      <c r="K30" s="191">
        <v>0</v>
      </c>
      <c r="L30" s="118">
        <f t="shared" si="8"/>
        <v>0</v>
      </c>
      <c r="M30" s="80">
        <f t="shared" si="9"/>
        <v>0.06</v>
      </c>
      <c r="N30" s="109"/>
    </row>
    <row r="31" spans="2:14" ht="24" customHeight="1" x14ac:dyDescent="0.25">
      <c r="B31" s="33">
        <v>24</v>
      </c>
      <c r="C31" s="199" t="s">
        <v>93</v>
      </c>
      <c r="D31" s="33" t="s">
        <v>94</v>
      </c>
      <c r="E31" s="33">
        <v>1E-3</v>
      </c>
      <c r="F31" s="118">
        <f t="shared" si="5"/>
        <v>0.12</v>
      </c>
      <c r="G31" s="33">
        <v>0</v>
      </c>
      <c r="H31" s="118">
        <f t="shared" si="6"/>
        <v>0</v>
      </c>
      <c r="I31" s="191">
        <v>0</v>
      </c>
      <c r="J31" s="118">
        <f t="shared" si="7"/>
        <v>0</v>
      </c>
      <c r="K31" s="191">
        <v>0</v>
      </c>
      <c r="L31" s="118">
        <f t="shared" si="8"/>
        <v>0</v>
      </c>
      <c r="M31" s="80">
        <f t="shared" si="9"/>
        <v>0.12</v>
      </c>
      <c r="N31" s="109"/>
    </row>
    <row r="32" spans="2:14" ht="24" customHeight="1" x14ac:dyDescent="0.25">
      <c r="B32" s="33">
        <v>25</v>
      </c>
      <c r="C32" s="199" t="s">
        <v>95</v>
      </c>
      <c r="D32" s="33" t="s">
        <v>94</v>
      </c>
      <c r="E32" s="33">
        <v>1E-3</v>
      </c>
      <c r="F32" s="118">
        <f t="shared" si="5"/>
        <v>0.12</v>
      </c>
      <c r="G32" s="33">
        <v>0</v>
      </c>
      <c r="H32" s="118">
        <f t="shared" si="6"/>
        <v>0</v>
      </c>
      <c r="I32" s="191">
        <v>0</v>
      </c>
      <c r="J32" s="118">
        <f t="shared" si="7"/>
        <v>0</v>
      </c>
      <c r="K32" s="191">
        <v>0</v>
      </c>
      <c r="L32" s="118">
        <f t="shared" si="8"/>
        <v>0</v>
      </c>
      <c r="M32" s="80">
        <f t="shared" si="9"/>
        <v>0.12</v>
      </c>
      <c r="N32" s="109"/>
    </row>
    <row r="33" spans="2:14" ht="24" customHeight="1" x14ac:dyDescent="0.25">
      <c r="B33" s="33">
        <v>26</v>
      </c>
      <c r="C33" s="199" t="s">
        <v>96</v>
      </c>
      <c r="D33" s="33" t="s">
        <v>58</v>
      </c>
      <c r="E33" s="33">
        <v>0.1</v>
      </c>
      <c r="F33" s="118">
        <f t="shared" si="5"/>
        <v>11.57</v>
      </c>
      <c r="G33" s="33">
        <v>0</v>
      </c>
      <c r="H33" s="118">
        <f t="shared" si="6"/>
        <v>0</v>
      </c>
      <c r="I33" s="191">
        <v>0</v>
      </c>
      <c r="J33" s="118">
        <f t="shared" si="7"/>
        <v>0</v>
      </c>
      <c r="K33" s="191">
        <v>0</v>
      </c>
      <c r="L33" s="118">
        <f t="shared" si="8"/>
        <v>0</v>
      </c>
      <c r="M33" s="80">
        <f t="shared" si="9"/>
        <v>11.57</v>
      </c>
      <c r="N33" s="109"/>
    </row>
    <row r="34" spans="2:14" ht="24" customHeight="1" x14ac:dyDescent="0.25">
      <c r="B34" s="6">
        <v>27</v>
      </c>
      <c r="C34" s="200" t="s">
        <v>81</v>
      </c>
      <c r="D34" s="33" t="s">
        <v>82</v>
      </c>
      <c r="E34" s="33">
        <v>0</v>
      </c>
      <c r="F34" s="118">
        <f t="shared" si="5"/>
        <v>0</v>
      </c>
      <c r="G34" s="33">
        <v>0</v>
      </c>
      <c r="H34" s="118">
        <f t="shared" si="6"/>
        <v>0</v>
      </c>
      <c r="I34" s="191">
        <v>0</v>
      </c>
      <c r="J34" s="118">
        <f t="shared" si="7"/>
        <v>0</v>
      </c>
      <c r="K34" s="191">
        <v>0</v>
      </c>
      <c r="L34" s="118">
        <f t="shared" si="8"/>
        <v>0</v>
      </c>
      <c r="M34" s="32">
        <f t="shared" si="9"/>
        <v>0</v>
      </c>
      <c r="N34" s="109"/>
    </row>
    <row r="35" spans="2:14" ht="24" customHeight="1" x14ac:dyDescent="0.25">
      <c r="B35" s="184" t="s">
        <v>99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101</v>
      </c>
      <c r="D36" s="193" t="s">
        <v>58</v>
      </c>
      <c r="E36" s="33">
        <v>0</v>
      </c>
      <c r="F36" s="118">
        <f t="shared" ref="F36:F58" si="10">ROUND(F$3*E36,2)</f>
        <v>0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0</v>
      </c>
      <c r="N36" s="49"/>
    </row>
    <row r="37" spans="2:14" ht="24" customHeight="1" x14ac:dyDescent="0.25">
      <c r="B37" s="33">
        <v>29</v>
      </c>
      <c r="C37" s="199" t="s">
        <v>103</v>
      </c>
      <c r="D37" s="193" t="s">
        <v>58</v>
      </c>
      <c r="E37" s="33">
        <v>0</v>
      </c>
      <c r="F37" s="118">
        <f t="shared" si="10"/>
        <v>0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0</v>
      </c>
      <c r="N37" s="49"/>
    </row>
    <row r="38" spans="2:14" ht="24" customHeight="1" x14ac:dyDescent="0.25">
      <c r="B38" s="33">
        <v>30</v>
      </c>
      <c r="C38" s="201" t="s">
        <v>105</v>
      </c>
      <c r="D38" s="193" t="s">
        <v>58</v>
      </c>
      <c r="E38" s="33">
        <v>0</v>
      </c>
      <c r="F38" s="118">
        <f t="shared" si="10"/>
        <v>0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0</v>
      </c>
      <c r="N38" s="49"/>
    </row>
    <row r="39" spans="2:14" ht="24" customHeight="1" x14ac:dyDescent="0.25">
      <c r="B39" s="33">
        <v>31</v>
      </c>
      <c r="C39" s="201" t="s">
        <v>107</v>
      </c>
      <c r="D39" s="193" t="s">
        <v>58</v>
      </c>
      <c r="E39" s="33">
        <v>0</v>
      </c>
      <c r="F39" s="118">
        <f t="shared" si="10"/>
        <v>0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0</v>
      </c>
      <c r="N39" s="49"/>
    </row>
    <row r="40" spans="2:14" ht="24" customHeight="1" x14ac:dyDescent="0.25">
      <c r="B40" s="33">
        <v>32</v>
      </c>
      <c r="C40" s="201" t="s">
        <v>109</v>
      </c>
      <c r="D40" s="193" t="s">
        <v>58</v>
      </c>
      <c r="E40" s="33">
        <v>0</v>
      </c>
      <c r="F40" s="118">
        <f t="shared" si="10"/>
        <v>0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0</v>
      </c>
      <c r="N40" s="49"/>
    </row>
    <row r="41" spans="2:14" ht="24" customHeight="1" x14ac:dyDescent="0.25">
      <c r="B41" s="33">
        <v>33</v>
      </c>
      <c r="C41" s="201" t="s">
        <v>111</v>
      </c>
      <c r="D41" s="193" t="s">
        <v>58</v>
      </c>
      <c r="E41" s="33">
        <v>0</v>
      </c>
      <c r="F41" s="118">
        <f t="shared" si="10"/>
        <v>0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0</v>
      </c>
      <c r="N41" s="49"/>
    </row>
    <row r="42" spans="2:14" ht="24" customHeight="1" x14ac:dyDescent="0.25">
      <c r="B42" s="33">
        <v>34</v>
      </c>
      <c r="C42" s="201" t="s">
        <v>112</v>
      </c>
      <c r="D42" s="193" t="s">
        <v>58</v>
      </c>
      <c r="E42" s="33">
        <v>0</v>
      </c>
      <c r="F42" s="118">
        <f t="shared" si="10"/>
        <v>0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0</v>
      </c>
      <c r="N42" s="49"/>
    </row>
    <row r="43" spans="2:14" ht="24" customHeight="1" x14ac:dyDescent="0.25">
      <c r="B43" s="33">
        <v>35</v>
      </c>
      <c r="C43" s="201" t="s">
        <v>114</v>
      </c>
      <c r="D43" s="193" t="s">
        <v>58</v>
      </c>
      <c r="E43" s="33">
        <v>0</v>
      </c>
      <c r="F43" s="118">
        <f t="shared" si="10"/>
        <v>0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0</v>
      </c>
      <c r="N43" s="49"/>
    </row>
    <row r="44" spans="2:14" ht="24" customHeight="1" x14ac:dyDescent="0.25">
      <c r="B44" s="33">
        <v>36</v>
      </c>
      <c r="C44" s="201" t="s">
        <v>115</v>
      </c>
      <c r="D44" s="193" t="s">
        <v>58</v>
      </c>
      <c r="E44" s="33">
        <v>0</v>
      </c>
      <c r="F44" s="118">
        <f t="shared" si="10"/>
        <v>0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0</v>
      </c>
      <c r="N44" s="49"/>
    </row>
    <row r="45" spans="2:14" ht="24" customHeight="1" x14ac:dyDescent="0.25">
      <c r="B45" s="33">
        <v>37</v>
      </c>
      <c r="C45" s="201" t="s">
        <v>116</v>
      </c>
      <c r="D45" s="193" t="s">
        <v>58</v>
      </c>
      <c r="E45" s="33">
        <v>0</v>
      </c>
      <c r="F45" s="118">
        <f t="shared" si="10"/>
        <v>0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0</v>
      </c>
      <c r="N45" s="49"/>
    </row>
    <row r="46" spans="2:14" ht="24" customHeight="1" x14ac:dyDescent="0.25">
      <c r="B46" s="33">
        <v>38</v>
      </c>
      <c r="C46" s="201" t="s">
        <v>118</v>
      </c>
      <c r="D46" s="193" t="s">
        <v>58</v>
      </c>
      <c r="E46" s="33">
        <v>0</v>
      </c>
      <c r="F46" s="118">
        <f t="shared" si="10"/>
        <v>0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0</v>
      </c>
      <c r="N46" s="49"/>
    </row>
    <row r="47" spans="2:14" ht="24" customHeight="1" x14ac:dyDescent="0.25">
      <c r="B47" s="33">
        <v>39</v>
      </c>
      <c r="C47" s="201" t="s">
        <v>120</v>
      </c>
      <c r="D47" s="193" t="s">
        <v>58</v>
      </c>
      <c r="E47" s="33">
        <v>0</v>
      </c>
      <c r="F47" s="118">
        <f t="shared" si="10"/>
        <v>0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0</v>
      </c>
      <c r="N47" s="49"/>
    </row>
    <row r="48" spans="2:14" ht="24" customHeight="1" x14ac:dyDescent="0.25">
      <c r="B48" s="33">
        <v>40</v>
      </c>
      <c r="C48" s="201" t="s">
        <v>121</v>
      </c>
      <c r="D48" s="193" t="s">
        <v>58</v>
      </c>
      <c r="E48" s="33">
        <v>0</v>
      </c>
      <c r="F48" s="118">
        <f t="shared" si="10"/>
        <v>0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0</v>
      </c>
      <c r="N48" s="49"/>
    </row>
    <row r="49" spans="2:14" ht="24" customHeight="1" x14ac:dyDescent="0.25">
      <c r="B49" s="33">
        <v>41</v>
      </c>
      <c r="C49" s="201" t="s">
        <v>122</v>
      </c>
      <c r="D49" s="193" t="s">
        <v>58</v>
      </c>
      <c r="E49" s="33">
        <v>0</v>
      </c>
      <c r="F49" s="118">
        <f t="shared" si="10"/>
        <v>0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0</v>
      </c>
      <c r="N49" s="49"/>
    </row>
    <row r="50" spans="2:14" ht="24" customHeight="1" x14ac:dyDescent="0.25">
      <c r="B50" s="33">
        <v>42</v>
      </c>
      <c r="C50" s="201" t="s">
        <v>123</v>
      </c>
      <c r="D50" s="193" t="s">
        <v>58</v>
      </c>
      <c r="E50" s="33">
        <v>0</v>
      </c>
      <c r="F50" s="118">
        <f t="shared" si="10"/>
        <v>0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0</v>
      </c>
      <c r="N50" s="49"/>
    </row>
    <row r="51" spans="2:14" ht="24" customHeight="1" x14ac:dyDescent="0.25">
      <c r="B51" s="33">
        <v>43</v>
      </c>
      <c r="C51" s="201" t="s">
        <v>124</v>
      </c>
      <c r="D51" s="193" t="s">
        <v>64</v>
      </c>
      <c r="E51" s="33">
        <v>0</v>
      </c>
      <c r="F51" s="118">
        <f t="shared" si="10"/>
        <v>0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0</v>
      </c>
      <c r="N51" s="49"/>
    </row>
    <row r="52" spans="2:14" ht="24" customHeight="1" x14ac:dyDescent="0.25">
      <c r="B52" s="33">
        <v>44</v>
      </c>
      <c r="C52" s="201" t="s">
        <v>126</v>
      </c>
      <c r="D52" s="193" t="s">
        <v>64</v>
      </c>
      <c r="E52" s="33">
        <v>0</v>
      </c>
      <c r="F52" s="118">
        <f t="shared" si="10"/>
        <v>0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0</v>
      </c>
      <c r="N52" s="49"/>
    </row>
    <row r="53" spans="2:14" ht="24" customHeight="1" x14ac:dyDescent="0.25">
      <c r="B53" s="33">
        <v>45</v>
      </c>
      <c r="C53" s="199" t="s">
        <v>128</v>
      </c>
      <c r="D53" s="193" t="s">
        <v>58</v>
      </c>
      <c r="E53" s="33">
        <v>0</v>
      </c>
      <c r="F53" s="118">
        <f t="shared" si="10"/>
        <v>0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0</v>
      </c>
      <c r="N53" s="49"/>
    </row>
    <row r="54" spans="2:14" ht="24" customHeight="1" x14ac:dyDescent="0.25">
      <c r="B54" s="33">
        <v>46</v>
      </c>
      <c r="C54" s="199" t="s">
        <v>130</v>
      </c>
      <c r="D54" s="193" t="s">
        <v>64</v>
      </c>
      <c r="E54" s="33">
        <v>0</v>
      </c>
      <c r="F54" s="118">
        <f t="shared" si="10"/>
        <v>0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0</v>
      </c>
      <c r="N54" s="108"/>
    </row>
    <row r="55" spans="2:14" ht="24" customHeight="1" x14ac:dyDescent="0.25">
      <c r="B55" s="33">
        <v>47</v>
      </c>
      <c r="C55" s="199" t="s">
        <v>132</v>
      </c>
      <c r="D55" s="193" t="s">
        <v>64</v>
      </c>
      <c r="E55" s="33">
        <v>0</v>
      </c>
      <c r="F55" s="118">
        <f t="shared" si="10"/>
        <v>0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0</v>
      </c>
      <c r="N55" s="108"/>
    </row>
    <row r="56" spans="2:14" ht="24" customHeight="1" x14ac:dyDescent="0.25">
      <c r="B56" s="33">
        <v>48</v>
      </c>
      <c r="C56" s="199" t="s">
        <v>134</v>
      </c>
      <c r="D56" s="193" t="s">
        <v>64</v>
      </c>
      <c r="E56" s="33">
        <v>0</v>
      </c>
      <c r="F56" s="118">
        <f t="shared" si="10"/>
        <v>0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0</v>
      </c>
      <c r="N56" s="108"/>
    </row>
    <row r="57" spans="2:14" ht="24" customHeight="1" x14ac:dyDescent="0.25">
      <c r="B57" s="33">
        <v>49</v>
      </c>
      <c r="C57" s="199" t="s">
        <v>81</v>
      </c>
      <c r="D57" s="193" t="s">
        <v>82</v>
      </c>
      <c r="E57" s="33">
        <v>0</v>
      </c>
      <c r="F57" s="118">
        <f t="shared" si="10"/>
        <v>0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0</v>
      </c>
      <c r="N57" s="108"/>
    </row>
    <row r="58" spans="2:14" ht="24" customHeight="1" x14ac:dyDescent="0.25">
      <c r="B58" s="6">
        <v>50</v>
      </c>
      <c r="C58" s="200" t="s">
        <v>136</v>
      </c>
      <c r="D58" s="193" t="s">
        <v>82</v>
      </c>
      <c r="E58" s="33">
        <v>0</v>
      </c>
      <c r="F58" s="118">
        <f t="shared" si="10"/>
        <v>0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0</v>
      </c>
      <c r="N58" s="108"/>
    </row>
    <row r="59" spans="2:14" ht="24" customHeight="1" x14ac:dyDescent="0.25">
      <c r="B59" s="184" t="s">
        <v>137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137</v>
      </c>
      <c r="D60" s="33" t="s">
        <v>82</v>
      </c>
      <c r="E60" s="33">
        <v>0</v>
      </c>
      <c r="F60" s="118">
        <f>ROUND(F$3*E60,2)</f>
        <v>0</v>
      </c>
      <c r="G60" s="33">
        <v>5.0000000000000001E-4</v>
      </c>
      <c r="H60" s="118">
        <f>ROUND(H$3*G60,2)</f>
        <v>0.05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0.05</v>
      </c>
      <c r="N60" s="49"/>
    </row>
    <row r="61" spans="2:14" ht="24" customHeight="1" x14ac:dyDescent="0.25">
      <c r="B61" s="33">
        <v>52</v>
      </c>
      <c r="C61" s="199" t="s">
        <v>139</v>
      </c>
      <c r="D61" s="33" t="s">
        <v>58</v>
      </c>
      <c r="E61" s="33">
        <v>0</v>
      </c>
      <c r="F61" s="118">
        <f>ROUND(F$3*E61,2)</f>
        <v>0</v>
      </c>
      <c r="G61" s="33">
        <v>0.1</v>
      </c>
      <c r="H61" s="118">
        <f>ROUND(H$3*G61,2)</f>
        <v>9.11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9.11</v>
      </c>
      <c r="N61" s="49"/>
    </row>
    <row r="62" spans="2:14" ht="24" customHeight="1" x14ac:dyDescent="0.25">
      <c r="B62" s="33">
        <v>53</v>
      </c>
      <c r="C62" s="199" t="s">
        <v>141</v>
      </c>
      <c r="D62" s="33" t="s">
        <v>52</v>
      </c>
      <c r="E62" s="33">
        <v>1E-3</v>
      </c>
      <c r="F62" s="118">
        <f>ROUND(F$3*E62,2)</f>
        <v>0.12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0.12</v>
      </c>
      <c r="N62" s="49"/>
    </row>
    <row r="63" spans="2:14" ht="24" customHeight="1" x14ac:dyDescent="0.25">
      <c r="B63" s="33">
        <v>54</v>
      </c>
      <c r="C63" s="199" t="s">
        <v>142</v>
      </c>
      <c r="D63" s="33" t="s">
        <v>52</v>
      </c>
      <c r="E63" s="33">
        <v>1E-3</v>
      </c>
      <c r="F63" s="118">
        <f>ROUND(F$3*E63,2)</f>
        <v>0.12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0.12</v>
      </c>
      <c r="N63" s="49"/>
    </row>
    <row r="64" spans="2:14" ht="24" customHeight="1" x14ac:dyDescent="0.25">
      <c r="B64" s="6">
        <v>55</v>
      </c>
      <c r="C64" s="200" t="s">
        <v>143</v>
      </c>
      <c r="D64" s="33" t="s">
        <v>58</v>
      </c>
      <c r="E64" s="33">
        <v>0.1</v>
      </c>
      <c r="F64" s="118">
        <f>ROUND(F$3*E64,2)</f>
        <v>11.57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11.57</v>
      </c>
      <c r="N64" s="49"/>
    </row>
    <row r="65" spans="2:14" ht="24" customHeight="1" x14ac:dyDescent="0.25">
      <c r="B65" s="184" t="s">
        <v>145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146</v>
      </c>
      <c r="D66" s="193" t="s">
        <v>94</v>
      </c>
      <c r="E66" s="33">
        <v>2E-3</v>
      </c>
      <c r="F66" s="118">
        <f t="shared" ref="F66:F80" si="15">ROUND(F$3*E66,2)</f>
        <v>0.23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0.23</v>
      </c>
      <c r="N66" s="108"/>
    </row>
    <row r="67" spans="2:14" ht="24" customHeight="1" x14ac:dyDescent="0.25">
      <c r="B67" s="33">
        <v>57</v>
      </c>
      <c r="C67" s="199" t="s">
        <v>148</v>
      </c>
      <c r="D67" s="193" t="s">
        <v>94</v>
      </c>
      <c r="E67" s="33">
        <v>0</v>
      </c>
      <c r="F67" s="118">
        <f t="shared" si="15"/>
        <v>0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</v>
      </c>
      <c r="N67" s="108"/>
    </row>
    <row r="68" spans="2:14" ht="24" customHeight="1" x14ac:dyDescent="0.25">
      <c r="B68" s="33">
        <v>58</v>
      </c>
      <c r="C68" s="199" t="s">
        <v>150</v>
      </c>
      <c r="D68" s="193" t="s">
        <v>64</v>
      </c>
      <c r="E68" s="33">
        <v>1E-4</v>
      </c>
      <c r="F68" s="118">
        <f t="shared" si="15"/>
        <v>0.01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0.01</v>
      </c>
      <c r="N68" s="108"/>
    </row>
    <row r="69" spans="2:14" ht="24" customHeight="1" x14ac:dyDescent="0.25">
      <c r="B69" s="33">
        <v>59</v>
      </c>
      <c r="C69" s="199" t="s">
        <v>151</v>
      </c>
      <c r="D69" s="193" t="s">
        <v>64</v>
      </c>
      <c r="E69" s="33">
        <v>0</v>
      </c>
      <c r="F69" s="118">
        <f t="shared" si="15"/>
        <v>0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0</v>
      </c>
      <c r="N69" s="108"/>
    </row>
    <row r="70" spans="2:14" ht="24" customHeight="1" x14ac:dyDescent="0.25">
      <c r="B70" s="33">
        <v>60</v>
      </c>
      <c r="C70" s="199" t="s">
        <v>153</v>
      </c>
      <c r="D70" s="193" t="s">
        <v>58</v>
      </c>
      <c r="E70" s="33">
        <v>0.1</v>
      </c>
      <c r="F70" s="118">
        <f t="shared" si="15"/>
        <v>11.57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11.57</v>
      </c>
      <c r="N70" s="49"/>
    </row>
    <row r="71" spans="2:14" ht="24" customHeight="1" x14ac:dyDescent="0.25">
      <c r="B71" s="33">
        <v>61</v>
      </c>
      <c r="C71" s="199" t="s">
        <v>154</v>
      </c>
      <c r="D71" s="193" t="s">
        <v>58</v>
      </c>
      <c r="E71" s="33">
        <v>0.1</v>
      </c>
      <c r="F71" s="118">
        <f t="shared" si="15"/>
        <v>11.57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11.57</v>
      </c>
      <c r="N71" s="49"/>
    </row>
    <row r="72" spans="2:14" ht="24" customHeight="1" x14ac:dyDescent="0.25">
      <c r="B72" s="33">
        <v>62</v>
      </c>
      <c r="C72" s="199" t="s">
        <v>156</v>
      </c>
      <c r="D72" s="193" t="s">
        <v>94</v>
      </c>
      <c r="E72" s="33">
        <v>5.0000000000000001E-4</v>
      </c>
      <c r="F72" s="118">
        <f t="shared" si="15"/>
        <v>0.06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0.06</v>
      </c>
      <c r="N72" s="108"/>
    </row>
    <row r="73" spans="2:14" ht="24" customHeight="1" x14ac:dyDescent="0.25">
      <c r="B73" s="33">
        <v>63</v>
      </c>
      <c r="C73" s="199" t="s">
        <v>158</v>
      </c>
      <c r="D73" s="193" t="s">
        <v>94</v>
      </c>
      <c r="E73" s="33">
        <v>5.0000000000000001E-4</v>
      </c>
      <c r="F73" s="118">
        <f t="shared" si="15"/>
        <v>0.06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0.06</v>
      </c>
      <c r="N73" s="108"/>
    </row>
    <row r="74" spans="2:14" ht="24" customHeight="1" x14ac:dyDescent="0.25">
      <c r="B74" s="33">
        <v>64</v>
      </c>
      <c r="C74" s="199" t="s">
        <v>160</v>
      </c>
      <c r="D74" s="193" t="s">
        <v>94</v>
      </c>
      <c r="E74" s="33">
        <v>5.0000000000000001E-4</v>
      </c>
      <c r="F74" s="118">
        <f t="shared" si="15"/>
        <v>0.06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0.06</v>
      </c>
      <c r="N74" s="108"/>
    </row>
    <row r="75" spans="2:14" ht="24" customHeight="1" x14ac:dyDescent="0.25">
      <c r="B75" s="33">
        <v>65</v>
      </c>
      <c r="C75" s="199" t="s">
        <v>162</v>
      </c>
      <c r="D75" s="193" t="s">
        <v>94</v>
      </c>
      <c r="E75" s="33">
        <v>5.0000000000000001E-4</v>
      </c>
      <c r="F75" s="118">
        <f t="shared" si="15"/>
        <v>0.06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0.06</v>
      </c>
      <c r="N75" s="108"/>
    </row>
    <row r="76" spans="2:14" ht="24" customHeight="1" x14ac:dyDescent="0.25">
      <c r="B76" s="33">
        <v>66</v>
      </c>
      <c r="C76" s="199" t="s">
        <v>164</v>
      </c>
      <c r="D76" s="193" t="s">
        <v>94</v>
      </c>
      <c r="E76" s="33">
        <v>0</v>
      </c>
      <c r="F76" s="118">
        <f t="shared" si="15"/>
        <v>0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0</v>
      </c>
      <c r="N76" s="108"/>
    </row>
    <row r="77" spans="2:14" ht="24" customHeight="1" x14ac:dyDescent="0.25">
      <c r="B77" s="33">
        <v>67</v>
      </c>
      <c r="C77" s="199" t="s">
        <v>165</v>
      </c>
      <c r="D77" s="193" t="s">
        <v>94</v>
      </c>
      <c r="E77" s="33">
        <v>0</v>
      </c>
      <c r="F77" s="118">
        <f t="shared" si="15"/>
        <v>0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0</v>
      </c>
      <c r="N77" s="108"/>
    </row>
    <row r="78" spans="2:14" ht="24" customHeight="1" x14ac:dyDescent="0.25">
      <c r="B78" s="33">
        <v>68</v>
      </c>
      <c r="C78" s="199" t="s">
        <v>167</v>
      </c>
      <c r="D78" s="193" t="s">
        <v>94</v>
      </c>
      <c r="E78" s="33">
        <v>0</v>
      </c>
      <c r="F78" s="118">
        <f t="shared" si="15"/>
        <v>0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0</v>
      </c>
      <c r="N78" s="108"/>
    </row>
    <row r="79" spans="2:14" ht="24" customHeight="1" x14ac:dyDescent="0.25">
      <c r="B79" s="33">
        <v>69</v>
      </c>
      <c r="C79" s="199" t="s">
        <v>168</v>
      </c>
      <c r="D79" s="193" t="s">
        <v>64</v>
      </c>
      <c r="E79" s="33">
        <v>0</v>
      </c>
      <c r="F79" s="118">
        <f t="shared" si="15"/>
        <v>0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0</v>
      </c>
      <c r="N79" s="108"/>
    </row>
    <row r="80" spans="2:14" ht="24" customHeight="1" x14ac:dyDescent="0.25">
      <c r="B80" s="6">
        <v>70</v>
      </c>
      <c r="C80" s="200" t="s">
        <v>170</v>
      </c>
      <c r="D80" s="193" t="s">
        <v>171</v>
      </c>
      <c r="E80" s="33">
        <v>0</v>
      </c>
      <c r="F80" s="118">
        <f t="shared" si="15"/>
        <v>0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0</v>
      </c>
      <c r="N80" s="49"/>
    </row>
    <row r="81" spans="2:14" ht="24" customHeight="1" x14ac:dyDescent="0.25">
      <c r="B81" s="184" t="s">
        <v>173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174</v>
      </c>
      <c r="D82" s="33" t="s">
        <v>58</v>
      </c>
      <c r="E82" s="33">
        <v>0</v>
      </c>
      <c r="F82" s="118">
        <f t="shared" ref="F82:F87" si="20">ROUND(F$3*E82,2)</f>
        <v>0</v>
      </c>
      <c r="G82" s="33">
        <v>2</v>
      </c>
      <c r="H82" s="118">
        <f t="shared" ref="H82:H87" si="21">ROUND(H$3*G82,2)</f>
        <v>182.24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182.24</v>
      </c>
      <c r="N82" s="49"/>
    </row>
    <row r="83" spans="2:14" ht="24" customHeight="1" x14ac:dyDescent="0.25">
      <c r="B83" s="33">
        <v>72</v>
      </c>
      <c r="C83" s="199" t="s">
        <v>176</v>
      </c>
      <c r="D83" s="33" t="s">
        <v>58</v>
      </c>
      <c r="E83" s="33">
        <v>0</v>
      </c>
      <c r="F83" s="118">
        <f t="shared" si="20"/>
        <v>0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0</v>
      </c>
      <c r="N83" s="49"/>
    </row>
    <row r="84" spans="2:14" ht="24" customHeight="1" x14ac:dyDescent="0.25">
      <c r="B84" s="33">
        <v>73</v>
      </c>
      <c r="C84" s="199" t="s">
        <v>178</v>
      </c>
      <c r="D84" s="33" t="s">
        <v>58</v>
      </c>
      <c r="E84" s="33">
        <v>0</v>
      </c>
      <c r="F84" s="118">
        <f t="shared" si="20"/>
        <v>0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0</v>
      </c>
      <c r="N84" s="49"/>
    </row>
    <row r="85" spans="2:14" ht="24" customHeight="1" x14ac:dyDescent="0.25">
      <c r="B85" s="33">
        <v>74</v>
      </c>
      <c r="C85" s="199" t="s">
        <v>180</v>
      </c>
      <c r="D85" s="33" t="s">
        <v>58</v>
      </c>
      <c r="E85" s="33">
        <v>0</v>
      </c>
      <c r="F85" s="118">
        <f t="shared" si="20"/>
        <v>0</v>
      </c>
      <c r="G85" s="33">
        <v>1</v>
      </c>
      <c r="H85" s="118">
        <f t="shared" si="21"/>
        <v>91.12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91.12</v>
      </c>
      <c r="N85" s="49"/>
    </row>
    <row r="86" spans="2:14" ht="24" customHeight="1" x14ac:dyDescent="0.25">
      <c r="B86" s="33">
        <v>75</v>
      </c>
      <c r="C86" s="199" t="s">
        <v>182</v>
      </c>
      <c r="D86" s="33" t="s">
        <v>58</v>
      </c>
      <c r="E86" s="33">
        <v>0</v>
      </c>
      <c r="F86" s="118">
        <f t="shared" si="20"/>
        <v>0</v>
      </c>
      <c r="G86" s="33">
        <v>0.5</v>
      </c>
      <c r="H86" s="118">
        <f t="shared" si="21"/>
        <v>45.56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45.56</v>
      </c>
      <c r="N86" s="49"/>
    </row>
    <row r="87" spans="2:14" ht="24" customHeight="1" x14ac:dyDescent="0.25">
      <c r="B87" s="6">
        <v>76</v>
      </c>
      <c r="C87" s="200" t="s">
        <v>184</v>
      </c>
      <c r="D87" s="33" t="s">
        <v>185</v>
      </c>
      <c r="E87" s="33">
        <v>0</v>
      </c>
      <c r="F87" s="118">
        <f t="shared" si="20"/>
        <v>0</v>
      </c>
      <c r="G87" s="33">
        <v>0.25</v>
      </c>
      <c r="H87" s="118">
        <f t="shared" si="21"/>
        <v>22.78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22.78</v>
      </c>
      <c r="N87" s="49"/>
    </row>
    <row r="88" spans="2:14" ht="24" customHeight="1" x14ac:dyDescent="0.25">
      <c r="B88" s="184" t="s">
        <v>187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189</v>
      </c>
      <c r="C89" s="198" t="s">
        <v>190</v>
      </c>
      <c r="D89" s="33" t="s">
        <v>58</v>
      </c>
      <c r="E89" s="33">
        <v>4</v>
      </c>
      <c r="F89" s="118">
        <f t="shared" ref="F89:F95" si="25">ROUND(F$3*E89,2)</f>
        <v>462.8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102.46</v>
      </c>
      <c r="K89" s="194">
        <v>2</v>
      </c>
      <c r="L89" s="118">
        <f t="shared" ref="L89:L95" si="28">ROUND(L$3*K89,2)</f>
        <v>144.76</v>
      </c>
      <c r="M89" s="84">
        <f t="shared" ref="M89:M95" si="29">SUM(F89,H89,J89,L89)</f>
        <v>710.02</v>
      </c>
      <c r="N89" s="49"/>
    </row>
    <row r="90" spans="2:14" ht="24" customHeight="1" x14ac:dyDescent="0.25">
      <c r="B90" s="33" t="s">
        <v>192</v>
      </c>
      <c r="C90" s="199" t="s">
        <v>193</v>
      </c>
      <c r="D90" s="33" t="s">
        <v>58</v>
      </c>
      <c r="E90" s="33">
        <v>0.1</v>
      </c>
      <c r="F90" s="118">
        <f t="shared" si="25"/>
        <v>11.57</v>
      </c>
      <c r="G90" s="33">
        <v>0</v>
      </c>
      <c r="H90" s="118">
        <f t="shared" si="26"/>
        <v>0</v>
      </c>
      <c r="I90" s="194">
        <v>1</v>
      </c>
      <c r="J90" s="118">
        <f t="shared" si="27"/>
        <v>51.23</v>
      </c>
      <c r="K90" s="194">
        <v>1</v>
      </c>
      <c r="L90" s="118">
        <f t="shared" si="28"/>
        <v>72.38</v>
      </c>
      <c r="M90" s="80">
        <f t="shared" si="29"/>
        <v>135.18</v>
      </c>
      <c r="N90" s="49"/>
    </row>
    <row r="91" spans="2:14" ht="24" customHeight="1" x14ac:dyDescent="0.25">
      <c r="B91" s="33" t="s">
        <v>195</v>
      </c>
      <c r="C91" s="199" t="s">
        <v>196</v>
      </c>
      <c r="D91" s="33" t="s">
        <v>197</v>
      </c>
      <c r="E91" s="33">
        <v>1</v>
      </c>
      <c r="F91" s="118">
        <f t="shared" si="25"/>
        <v>115.7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115.7</v>
      </c>
      <c r="N91" s="49"/>
    </row>
    <row r="92" spans="2:14" ht="24" customHeight="1" x14ac:dyDescent="0.25">
      <c r="B92" s="33" t="s">
        <v>199</v>
      </c>
      <c r="C92" s="199" t="s">
        <v>200</v>
      </c>
      <c r="D92" s="33" t="s">
        <v>58</v>
      </c>
      <c r="E92" s="33">
        <v>2</v>
      </c>
      <c r="F92" s="118">
        <f t="shared" si="25"/>
        <v>231.4</v>
      </c>
      <c r="G92" s="33">
        <v>0</v>
      </c>
      <c r="H92" s="118">
        <f t="shared" si="26"/>
        <v>0</v>
      </c>
      <c r="I92" s="194">
        <v>1.5</v>
      </c>
      <c r="J92" s="118">
        <f t="shared" si="27"/>
        <v>76.849999999999994</v>
      </c>
      <c r="K92" s="194">
        <v>4</v>
      </c>
      <c r="L92" s="118">
        <f t="shared" si="28"/>
        <v>289.52</v>
      </c>
      <c r="M92" s="80">
        <f t="shared" si="29"/>
        <v>597.77</v>
      </c>
      <c r="N92" s="49"/>
    </row>
    <row r="93" spans="2:14" ht="24" customHeight="1" x14ac:dyDescent="0.25">
      <c r="B93" s="33" t="s">
        <v>201</v>
      </c>
      <c r="C93" s="199" t="s">
        <v>202</v>
      </c>
      <c r="D93" s="33" t="s">
        <v>197</v>
      </c>
      <c r="E93" s="33">
        <v>0</v>
      </c>
      <c r="F93" s="118">
        <f t="shared" si="25"/>
        <v>0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0</v>
      </c>
      <c r="N93" s="49"/>
    </row>
    <row r="94" spans="2:14" ht="24" customHeight="1" x14ac:dyDescent="0.25">
      <c r="B94" s="33" t="s">
        <v>203</v>
      </c>
      <c r="C94" s="199" t="s">
        <v>204</v>
      </c>
      <c r="D94" s="33" t="s">
        <v>197</v>
      </c>
      <c r="E94" s="33">
        <v>0</v>
      </c>
      <c r="F94" s="118">
        <f t="shared" si="25"/>
        <v>0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0</v>
      </c>
      <c r="N94" s="49"/>
    </row>
    <row r="95" spans="2:14" ht="24" customHeight="1" x14ac:dyDescent="0.25">
      <c r="B95" s="33" t="s">
        <v>205</v>
      </c>
      <c r="C95" s="199" t="s">
        <v>206</v>
      </c>
      <c r="D95" s="33" t="s">
        <v>58</v>
      </c>
      <c r="E95" s="194">
        <v>1</v>
      </c>
      <c r="F95" s="118">
        <f t="shared" si="25"/>
        <v>115.7</v>
      </c>
      <c r="G95" s="194">
        <v>0</v>
      </c>
      <c r="H95" s="118">
        <f t="shared" si="26"/>
        <v>0</v>
      </c>
      <c r="I95" s="194">
        <v>1</v>
      </c>
      <c r="J95" s="118">
        <f t="shared" si="27"/>
        <v>51.23</v>
      </c>
      <c r="K95" s="194">
        <v>0</v>
      </c>
      <c r="L95" s="118">
        <f t="shared" si="28"/>
        <v>0</v>
      </c>
      <c r="M95" s="32">
        <f t="shared" si="29"/>
        <v>166.93</v>
      </c>
      <c r="N95" s="49"/>
    </row>
    <row r="109" spans="13:13" ht="15" customHeight="1" x14ac:dyDescent="0.25">
      <c r="M109" s="149"/>
    </row>
  </sheetData>
  <pageMargins left="0.7" right="0.7" top="0.75" bottom="0.65312499999999996" header="0.3" footer="0.3"/>
  <pageSetup scale="54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4934-AE9D-47B9-8890-E867141B90C3}">
  <sheetPr>
    <pageSetUpPr fitToPage="1"/>
  </sheetPr>
  <dimension ref="B1:O95"/>
  <sheetViews>
    <sheetView zoomScale="70" zoomScaleNormal="70" zoomScaleSheetLayoutView="55" zoomScalePageLayoutView="55" workbookViewId="0">
      <selection activeCell="H12" sqref="H12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85546875" customWidth="1"/>
    <col min="6" max="6" width="15.7109375" customWidth="1"/>
    <col min="7" max="7" width="9.85546875" bestFit="1" customWidth="1"/>
    <col min="8" max="8" width="20.85546875" customWidth="1"/>
    <col min="9" max="9" width="9.85546875" bestFit="1" customWidth="1"/>
    <col min="10" max="10" width="20.7109375" customWidth="1"/>
    <col min="11" max="11" width="9.85546875" bestFit="1" customWidth="1"/>
    <col min="12" max="12" width="20.5703125" customWidth="1"/>
    <col min="13" max="13" width="22.5703125" customWidth="1"/>
    <col min="14" max="19" width="16.7109375" customWidth="1"/>
  </cols>
  <sheetData>
    <row r="1" spans="2:15" ht="39" customHeight="1" x14ac:dyDescent="0.25">
      <c r="B1" s="195"/>
      <c r="C1" s="195" t="s">
        <v>246</v>
      </c>
      <c r="D1" s="195"/>
      <c r="E1" s="90" t="s">
        <v>17</v>
      </c>
      <c r="F1" s="124"/>
      <c r="G1" s="124"/>
      <c r="H1" s="125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19" t="s">
        <v>31</v>
      </c>
      <c r="G2" s="119"/>
      <c r="H2" s="119" t="s">
        <v>247</v>
      </c>
      <c r="I2" s="119"/>
      <c r="J2" s="119" t="s">
        <v>248</v>
      </c>
      <c r="K2" s="119"/>
      <c r="L2" s="119" t="s">
        <v>32</v>
      </c>
      <c r="M2" s="29"/>
      <c r="N2" s="48"/>
    </row>
    <row r="3" spans="2:15" ht="38.25" customHeight="1" x14ac:dyDescent="0.25">
      <c r="B3" s="177"/>
      <c r="C3" s="177"/>
      <c r="D3" s="177"/>
      <c r="E3" s="119" t="s">
        <v>34</v>
      </c>
      <c r="F3" s="174">
        <v>84.52</v>
      </c>
      <c r="G3" s="119" t="s">
        <v>34</v>
      </c>
      <c r="H3" s="174">
        <v>83.12</v>
      </c>
      <c r="I3" s="119" t="s">
        <v>34</v>
      </c>
      <c r="J3" s="174">
        <v>94.08</v>
      </c>
      <c r="K3" s="119" t="s">
        <v>34</v>
      </c>
      <c r="L3" s="174">
        <v>129.19</v>
      </c>
      <c r="M3" s="29"/>
      <c r="N3" s="29"/>
    </row>
    <row r="4" spans="2:15" ht="45.75" customHeight="1" x14ac:dyDescent="0.25">
      <c r="B4" s="175" t="s">
        <v>19</v>
      </c>
      <c r="C4" s="180" t="s">
        <v>20</v>
      </c>
      <c r="D4" s="175" t="s">
        <v>22</v>
      </c>
      <c r="E4" s="174" t="s">
        <v>43</v>
      </c>
      <c r="F4" s="174" t="s">
        <v>38</v>
      </c>
      <c r="G4" s="174" t="s">
        <v>43</v>
      </c>
      <c r="H4" s="174" t="s">
        <v>38</v>
      </c>
      <c r="I4" s="174" t="s">
        <v>43</v>
      </c>
      <c r="J4" s="174" t="s">
        <v>38</v>
      </c>
      <c r="K4" s="174" t="s">
        <v>43</v>
      </c>
      <c r="L4" s="174" t="s">
        <v>38</v>
      </c>
      <c r="M4" s="181" t="s">
        <v>25</v>
      </c>
      <c r="N4" s="29"/>
    </row>
    <row r="5" spans="2:15" ht="41.25" customHeight="1" x14ac:dyDescent="0.25">
      <c r="B5" s="170" t="s">
        <v>42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47</v>
      </c>
      <c r="D6" s="33" t="s">
        <v>48</v>
      </c>
      <c r="E6" s="189">
        <v>0</v>
      </c>
      <c r="F6" s="118">
        <f>ROUND($F$3*E6,2)</f>
        <v>0</v>
      </c>
      <c r="G6" s="189">
        <v>0</v>
      </c>
      <c r="H6" s="118">
        <f>ROUND($H$3*G6,2)</f>
        <v>0</v>
      </c>
      <c r="I6" s="189">
        <v>0</v>
      </c>
      <c r="J6" s="118">
        <f>ROUND($J$3*I6,2)</f>
        <v>0</v>
      </c>
      <c r="K6" s="189">
        <v>0</v>
      </c>
      <c r="L6" s="118">
        <f>ROUND($L$3*K6,2)</f>
        <v>0</v>
      </c>
      <c r="M6" s="84">
        <f>SUM(F6,H6,J6,L6)</f>
        <v>0</v>
      </c>
      <c r="N6" s="49"/>
    </row>
    <row r="7" spans="2:15" ht="24" customHeight="1" x14ac:dyDescent="0.25">
      <c r="B7" s="33">
        <v>2</v>
      </c>
      <c r="C7" s="199" t="s">
        <v>50</v>
      </c>
      <c r="D7" s="33" t="s">
        <v>48</v>
      </c>
      <c r="E7" s="189">
        <v>1.5</v>
      </c>
      <c r="F7" s="118">
        <f>ROUND($F$3*E7,2)</f>
        <v>126.78</v>
      </c>
      <c r="G7" s="189">
        <v>0</v>
      </c>
      <c r="H7" s="118">
        <f>ROUND($H$3*G7,2)</f>
        <v>0</v>
      </c>
      <c r="I7" s="189">
        <v>0</v>
      </c>
      <c r="J7" s="118">
        <f>ROUND($J$3*I7,2)</f>
        <v>0</v>
      </c>
      <c r="K7" s="189">
        <v>0</v>
      </c>
      <c r="L7" s="118">
        <f>ROUND($L$3*K7,2)</f>
        <v>0</v>
      </c>
      <c r="M7" s="80">
        <f>SUM(F7,H7,J7,L7)</f>
        <v>126.78</v>
      </c>
      <c r="N7" s="49"/>
    </row>
    <row r="8" spans="2:15" ht="24" customHeight="1" x14ac:dyDescent="0.25">
      <c r="B8" s="33">
        <v>3</v>
      </c>
      <c r="C8" s="199" t="s">
        <v>51</v>
      </c>
      <c r="D8" s="33" t="s">
        <v>52</v>
      </c>
      <c r="E8" s="190">
        <v>1.5E-3</v>
      </c>
      <c r="F8" s="118">
        <f>ROUND($F$3*E8,2)</f>
        <v>0.13</v>
      </c>
      <c r="G8" s="189">
        <v>0</v>
      </c>
      <c r="H8" s="118">
        <f>ROUND($H$3*G8,2)</f>
        <v>0</v>
      </c>
      <c r="I8" s="189">
        <v>0</v>
      </c>
      <c r="J8" s="118">
        <f>ROUND($J$3*I8,2)</f>
        <v>0</v>
      </c>
      <c r="K8" s="189">
        <v>0</v>
      </c>
      <c r="L8" s="118">
        <f>ROUND($L$3*K8,2)</f>
        <v>0</v>
      </c>
      <c r="M8" s="80">
        <f>SUM(F8,H8,J8,L8)</f>
        <v>0.13</v>
      </c>
      <c r="N8" s="108"/>
    </row>
    <row r="9" spans="2:15" ht="24" customHeight="1" x14ac:dyDescent="0.25">
      <c r="B9" s="6">
        <v>4</v>
      </c>
      <c r="C9" s="200" t="s">
        <v>54</v>
      </c>
      <c r="D9" s="33" t="s">
        <v>48</v>
      </c>
      <c r="E9" s="190">
        <v>5.5</v>
      </c>
      <c r="F9" s="118">
        <f>ROUND($F$3*E9,2)</f>
        <v>464.86</v>
      </c>
      <c r="G9" s="189">
        <v>0</v>
      </c>
      <c r="H9" s="118">
        <f>ROUND($H$3*G9,2)</f>
        <v>0</v>
      </c>
      <c r="I9" s="189">
        <v>0</v>
      </c>
      <c r="J9" s="118">
        <f>ROUND($J$3*I9,2)</f>
        <v>0</v>
      </c>
      <c r="K9" s="189">
        <v>0</v>
      </c>
      <c r="L9" s="118">
        <f>ROUND($L$3*K9,2)</f>
        <v>0</v>
      </c>
      <c r="M9" s="32">
        <f>SUM(F9,H9,J9,L9)</f>
        <v>464.86</v>
      </c>
      <c r="N9" s="108"/>
    </row>
    <row r="10" spans="2:15" ht="24" customHeight="1" x14ac:dyDescent="0.25">
      <c r="B10" s="184" t="s">
        <v>56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57</v>
      </c>
      <c r="D11" s="33" t="s">
        <v>58</v>
      </c>
      <c r="E11" s="33">
        <v>3.25</v>
      </c>
      <c r="F11" s="118">
        <f t="shared" ref="F11:F24" si="0">ROUND($F$3*E11,2)</f>
        <v>274.69</v>
      </c>
      <c r="G11" s="33">
        <v>1.5</v>
      </c>
      <c r="H11" s="118">
        <f t="shared" ref="H11:H24" si="1">ROUND(H$3*G11,2)</f>
        <v>124.68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ROUND(L$3*K11,0)</f>
        <v>0</v>
      </c>
      <c r="M11" s="84">
        <f t="shared" ref="M11:M24" si="4">SUM(F11,H11,J11,L11)</f>
        <v>399.37</v>
      </c>
      <c r="N11" s="49"/>
    </row>
    <row r="12" spans="2:15" ht="24" customHeight="1" x14ac:dyDescent="0.25">
      <c r="B12" s="33">
        <v>6</v>
      </c>
      <c r="C12" s="199" t="s">
        <v>60</v>
      </c>
      <c r="D12" s="33" t="s">
        <v>58</v>
      </c>
      <c r="E12" s="33">
        <v>6</v>
      </c>
      <c r="F12" s="118">
        <f t="shared" si="0"/>
        <v>507.12</v>
      </c>
      <c r="G12" s="33">
        <v>1.5</v>
      </c>
      <c r="H12" s="118">
        <f t="shared" si="1"/>
        <v>124.68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631.79999999999995</v>
      </c>
      <c r="N12" s="49"/>
    </row>
    <row r="13" spans="2:15" ht="24" customHeight="1" x14ac:dyDescent="0.25">
      <c r="B13" s="33">
        <v>7</v>
      </c>
      <c r="C13" s="199" t="s">
        <v>62</v>
      </c>
      <c r="D13" s="33" t="s">
        <v>58</v>
      </c>
      <c r="E13" s="33">
        <v>10</v>
      </c>
      <c r="F13" s="118">
        <f t="shared" si="0"/>
        <v>845.2</v>
      </c>
      <c r="G13" s="33">
        <v>2</v>
      </c>
      <c r="H13" s="118">
        <f t="shared" si="1"/>
        <v>166.24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1011.44</v>
      </c>
      <c r="N13" s="49"/>
    </row>
    <row r="14" spans="2:15" ht="24" customHeight="1" x14ac:dyDescent="0.25">
      <c r="B14" s="33">
        <v>8</v>
      </c>
      <c r="C14" s="199" t="s">
        <v>63</v>
      </c>
      <c r="D14" s="33" t="s">
        <v>64</v>
      </c>
      <c r="E14" s="33">
        <v>2.3800000000000002E-2</v>
      </c>
      <c r="F14" s="118">
        <f t="shared" si="0"/>
        <v>2.0099999999999998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2.0099999999999998</v>
      </c>
      <c r="N14" s="108"/>
    </row>
    <row r="15" spans="2:15" ht="24" customHeight="1" x14ac:dyDescent="0.25">
      <c r="B15" s="33">
        <v>9</v>
      </c>
      <c r="C15" s="199" t="s">
        <v>65</v>
      </c>
      <c r="D15" s="33" t="s">
        <v>64</v>
      </c>
      <c r="E15" s="33">
        <v>0.03</v>
      </c>
      <c r="F15" s="118">
        <f t="shared" si="0"/>
        <v>2.54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2.54</v>
      </c>
      <c r="N15" s="108"/>
    </row>
    <row r="16" spans="2:15" ht="24" customHeight="1" x14ac:dyDescent="0.25">
      <c r="B16" s="33">
        <v>10</v>
      </c>
      <c r="C16" s="199" t="s">
        <v>66</v>
      </c>
      <c r="D16" s="33" t="s">
        <v>64</v>
      </c>
      <c r="E16" s="33">
        <v>4.1300000000000003E-2</v>
      </c>
      <c r="F16" s="118">
        <f t="shared" si="0"/>
        <v>3.49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3.49</v>
      </c>
      <c r="N16" s="108"/>
    </row>
    <row r="17" spans="2:14" ht="24" customHeight="1" x14ac:dyDescent="0.25">
      <c r="B17" s="33">
        <v>11</v>
      </c>
      <c r="C17" s="199" t="s">
        <v>68</v>
      </c>
      <c r="D17" s="33" t="s">
        <v>58</v>
      </c>
      <c r="E17" s="33">
        <v>1.5</v>
      </c>
      <c r="F17" s="118">
        <f t="shared" si="0"/>
        <v>126.78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126.78</v>
      </c>
      <c r="N17" s="108"/>
    </row>
    <row r="18" spans="2:14" ht="24" customHeight="1" x14ac:dyDescent="0.25">
      <c r="B18" s="33">
        <v>12</v>
      </c>
      <c r="C18" s="199" t="s">
        <v>69</v>
      </c>
      <c r="D18" s="33" t="s">
        <v>58</v>
      </c>
      <c r="E18" s="190">
        <v>1.75</v>
      </c>
      <c r="F18" s="118">
        <f t="shared" si="0"/>
        <v>147.91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147.91</v>
      </c>
      <c r="N18" s="108"/>
    </row>
    <row r="19" spans="2:14" ht="24" customHeight="1" x14ac:dyDescent="0.25">
      <c r="B19" s="33">
        <v>13</v>
      </c>
      <c r="C19" s="199" t="s">
        <v>71</v>
      </c>
      <c r="D19" s="33" t="s">
        <v>58</v>
      </c>
      <c r="E19" s="190">
        <v>2.25</v>
      </c>
      <c r="F19" s="118">
        <f t="shared" si="0"/>
        <v>190.17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190.17</v>
      </c>
      <c r="N19" s="108"/>
    </row>
    <row r="20" spans="2:14" ht="24" customHeight="1" x14ac:dyDescent="0.25">
      <c r="B20" s="33">
        <v>14</v>
      </c>
      <c r="C20" s="199" t="s">
        <v>73</v>
      </c>
      <c r="D20" s="33" t="s">
        <v>58</v>
      </c>
      <c r="E20" s="190">
        <v>2.23</v>
      </c>
      <c r="F20" s="118">
        <f t="shared" si="0"/>
        <v>188.48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188.48</v>
      </c>
      <c r="N20" s="108"/>
    </row>
    <row r="21" spans="2:14" ht="24" customHeight="1" x14ac:dyDescent="0.25">
      <c r="B21" s="33">
        <v>15</v>
      </c>
      <c r="C21" s="199" t="s">
        <v>75</v>
      </c>
      <c r="D21" s="33" t="s">
        <v>64</v>
      </c>
      <c r="E21" s="190">
        <v>2.8299999999999999E-2</v>
      </c>
      <c r="F21" s="118">
        <f t="shared" si="0"/>
        <v>2.39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2.39</v>
      </c>
      <c r="N21" s="109"/>
    </row>
    <row r="22" spans="2:14" ht="24" customHeight="1" x14ac:dyDescent="0.25">
      <c r="B22" s="33">
        <v>16</v>
      </c>
      <c r="C22" s="199" t="s">
        <v>77</v>
      </c>
      <c r="D22" s="33" t="s">
        <v>64</v>
      </c>
      <c r="E22" s="190">
        <v>0.06</v>
      </c>
      <c r="F22" s="118">
        <f t="shared" si="0"/>
        <v>5.07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5.07</v>
      </c>
      <c r="N22" s="109"/>
    </row>
    <row r="23" spans="2:14" ht="24" customHeight="1" x14ac:dyDescent="0.25">
      <c r="B23" s="33">
        <v>17</v>
      </c>
      <c r="C23" s="199" t="s">
        <v>79</v>
      </c>
      <c r="D23" s="33" t="s">
        <v>58</v>
      </c>
      <c r="E23" s="190">
        <v>128</v>
      </c>
      <c r="F23" s="118">
        <f t="shared" si="0"/>
        <v>10818.56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10818.56</v>
      </c>
      <c r="N23" s="49"/>
    </row>
    <row r="24" spans="2:14" ht="24" customHeight="1" x14ac:dyDescent="0.25">
      <c r="B24" s="6">
        <v>18</v>
      </c>
      <c r="C24" s="200" t="s">
        <v>81</v>
      </c>
      <c r="D24" s="33" t="s">
        <v>82</v>
      </c>
      <c r="E24" s="190">
        <v>0.06</v>
      </c>
      <c r="F24" s="118">
        <f t="shared" si="0"/>
        <v>5.07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5.07</v>
      </c>
      <c r="N24" s="109"/>
    </row>
    <row r="25" spans="2:14" ht="24" customHeight="1" x14ac:dyDescent="0.25">
      <c r="B25" s="184" t="s">
        <v>84</v>
      </c>
      <c r="C25" s="183"/>
      <c r="D25" s="185"/>
      <c r="E25" s="185"/>
      <c r="F25" s="185"/>
      <c r="G25" s="185"/>
      <c r="H25" s="185"/>
      <c r="I25" s="186"/>
      <c r="J25" s="186"/>
      <c r="K25" s="186"/>
      <c r="L25" s="186"/>
      <c r="M25" s="179"/>
      <c r="N25" s="50"/>
    </row>
    <row r="26" spans="2:14" ht="24" customHeight="1" x14ac:dyDescent="0.25">
      <c r="B26" s="83">
        <v>19</v>
      </c>
      <c r="C26" s="198" t="s">
        <v>85</v>
      </c>
      <c r="D26" s="33" t="s">
        <v>58</v>
      </c>
      <c r="E26" s="190">
        <v>4</v>
      </c>
      <c r="F26" s="118">
        <f t="shared" ref="F26:F34" si="5">ROUND($F$3*E26,2)</f>
        <v>338.08</v>
      </c>
      <c r="G26" s="192">
        <v>1.5</v>
      </c>
      <c r="H26" s="118">
        <f t="shared" ref="H26:H34" si="6">ROUND(H$3*G26,2)</f>
        <v>124.68</v>
      </c>
      <c r="I26" s="33">
        <v>0</v>
      </c>
      <c r="J26" s="118">
        <f t="shared" ref="J26:J34" si="7">ROUND(J$3*I26,2)</f>
        <v>0</v>
      </c>
      <c r="K26" s="33">
        <v>0</v>
      </c>
      <c r="L26" s="118">
        <f t="shared" ref="L26:L34" si="8">ROUND(L$3*K26,2)</f>
        <v>0</v>
      </c>
      <c r="M26" s="84">
        <f t="shared" ref="M26:M34" si="9">SUM(F26,H26,J26,L26)</f>
        <v>462.76</v>
      </c>
      <c r="N26" s="49"/>
    </row>
    <row r="27" spans="2:14" ht="24" customHeight="1" x14ac:dyDescent="0.25">
      <c r="B27" s="33">
        <v>20</v>
      </c>
      <c r="C27" s="199" t="s">
        <v>87</v>
      </c>
      <c r="D27" s="33" t="s">
        <v>58</v>
      </c>
      <c r="E27" s="190">
        <v>6</v>
      </c>
      <c r="F27" s="118">
        <f t="shared" si="5"/>
        <v>507.12</v>
      </c>
      <c r="G27" s="192">
        <v>1.5</v>
      </c>
      <c r="H27" s="118">
        <f t="shared" si="6"/>
        <v>124.68</v>
      </c>
      <c r="I27" s="33">
        <v>0</v>
      </c>
      <c r="J27" s="118">
        <f t="shared" si="7"/>
        <v>0</v>
      </c>
      <c r="K27" s="33">
        <v>0</v>
      </c>
      <c r="L27" s="118">
        <f t="shared" si="8"/>
        <v>0</v>
      </c>
      <c r="M27" s="80">
        <f t="shared" si="9"/>
        <v>631.79999999999995</v>
      </c>
      <c r="N27" s="49"/>
    </row>
    <row r="28" spans="2:14" ht="24" customHeight="1" x14ac:dyDescent="0.25">
      <c r="B28" s="33">
        <v>21</v>
      </c>
      <c r="C28" s="199" t="s">
        <v>88</v>
      </c>
      <c r="D28" s="33" t="s">
        <v>58</v>
      </c>
      <c r="E28" s="190">
        <v>14</v>
      </c>
      <c r="F28" s="118">
        <f t="shared" si="5"/>
        <v>1183.28</v>
      </c>
      <c r="G28" s="192">
        <v>2</v>
      </c>
      <c r="H28" s="118">
        <f t="shared" si="6"/>
        <v>166.24</v>
      </c>
      <c r="I28" s="33">
        <v>0</v>
      </c>
      <c r="J28" s="118">
        <f t="shared" si="7"/>
        <v>0</v>
      </c>
      <c r="K28" s="33">
        <v>0</v>
      </c>
      <c r="L28" s="118">
        <f t="shared" si="8"/>
        <v>0</v>
      </c>
      <c r="M28" s="80">
        <f t="shared" si="9"/>
        <v>1349.52</v>
      </c>
      <c r="N28" s="49"/>
    </row>
    <row r="29" spans="2:14" ht="24" customHeight="1" x14ac:dyDescent="0.25">
      <c r="B29" s="33">
        <v>22</v>
      </c>
      <c r="C29" s="199" t="s">
        <v>90</v>
      </c>
      <c r="D29" s="33" t="s">
        <v>64</v>
      </c>
      <c r="E29" s="190">
        <v>0.03</v>
      </c>
      <c r="F29" s="118">
        <f t="shared" si="5"/>
        <v>2.54</v>
      </c>
      <c r="G29" s="192">
        <v>0</v>
      </c>
      <c r="H29" s="118">
        <f t="shared" si="6"/>
        <v>0</v>
      </c>
      <c r="I29" s="33">
        <v>0</v>
      </c>
      <c r="J29" s="118">
        <f t="shared" si="7"/>
        <v>0</v>
      </c>
      <c r="K29" s="33">
        <v>0</v>
      </c>
      <c r="L29" s="118">
        <f t="shared" si="8"/>
        <v>0</v>
      </c>
      <c r="M29" s="80">
        <f t="shared" si="9"/>
        <v>2.54</v>
      </c>
      <c r="N29" s="109"/>
    </row>
    <row r="30" spans="2:14" ht="24" customHeight="1" x14ac:dyDescent="0.25">
      <c r="B30" s="33">
        <v>23</v>
      </c>
      <c r="C30" s="199" t="s">
        <v>92</v>
      </c>
      <c r="D30" s="33" t="s">
        <v>64</v>
      </c>
      <c r="E30" s="190">
        <v>4.1300000000000003E-2</v>
      </c>
      <c r="F30" s="118">
        <f t="shared" si="5"/>
        <v>3.49</v>
      </c>
      <c r="G30" s="192">
        <v>0</v>
      </c>
      <c r="H30" s="118">
        <f t="shared" si="6"/>
        <v>0</v>
      </c>
      <c r="I30" s="33">
        <v>0</v>
      </c>
      <c r="J30" s="118">
        <f t="shared" si="7"/>
        <v>0</v>
      </c>
      <c r="K30" s="33">
        <v>0</v>
      </c>
      <c r="L30" s="118">
        <f t="shared" si="8"/>
        <v>0</v>
      </c>
      <c r="M30" s="80">
        <f t="shared" si="9"/>
        <v>3.49</v>
      </c>
      <c r="N30" s="109"/>
    </row>
    <row r="31" spans="2:14" ht="24" customHeight="1" x14ac:dyDescent="0.25">
      <c r="B31" s="33">
        <v>24</v>
      </c>
      <c r="C31" s="199" t="s">
        <v>93</v>
      </c>
      <c r="D31" s="33" t="s">
        <v>94</v>
      </c>
      <c r="E31" s="190">
        <v>0.04</v>
      </c>
      <c r="F31" s="118">
        <f t="shared" si="5"/>
        <v>3.38</v>
      </c>
      <c r="G31" s="192">
        <v>0</v>
      </c>
      <c r="H31" s="118">
        <f t="shared" si="6"/>
        <v>0</v>
      </c>
      <c r="I31" s="33">
        <v>0</v>
      </c>
      <c r="J31" s="118">
        <f t="shared" si="7"/>
        <v>0</v>
      </c>
      <c r="K31" s="33">
        <v>0</v>
      </c>
      <c r="L31" s="118">
        <f t="shared" si="8"/>
        <v>0</v>
      </c>
      <c r="M31" s="80">
        <f t="shared" si="9"/>
        <v>3.38</v>
      </c>
      <c r="N31" s="109"/>
    </row>
    <row r="32" spans="2:14" ht="24" customHeight="1" x14ac:dyDescent="0.25">
      <c r="B32" s="33">
        <v>25</v>
      </c>
      <c r="C32" s="199" t="s">
        <v>95</v>
      </c>
      <c r="D32" s="33" t="s">
        <v>94</v>
      </c>
      <c r="E32" s="190">
        <v>0.05</v>
      </c>
      <c r="F32" s="118">
        <f t="shared" si="5"/>
        <v>4.2300000000000004</v>
      </c>
      <c r="G32" s="192">
        <v>0</v>
      </c>
      <c r="H32" s="118">
        <f t="shared" si="6"/>
        <v>0</v>
      </c>
      <c r="I32" s="33">
        <v>0</v>
      </c>
      <c r="J32" s="118">
        <f t="shared" si="7"/>
        <v>0</v>
      </c>
      <c r="K32" s="33">
        <v>0</v>
      </c>
      <c r="L32" s="118">
        <f t="shared" si="8"/>
        <v>0</v>
      </c>
      <c r="M32" s="80">
        <f t="shared" si="9"/>
        <v>4.2300000000000004</v>
      </c>
      <c r="N32" s="109"/>
    </row>
    <row r="33" spans="2:14" ht="24" customHeight="1" x14ac:dyDescent="0.25">
      <c r="B33" s="33">
        <v>26</v>
      </c>
      <c r="C33" s="199" t="s">
        <v>96</v>
      </c>
      <c r="D33" s="33" t="s">
        <v>58</v>
      </c>
      <c r="E33" s="190">
        <v>3</v>
      </c>
      <c r="F33" s="118">
        <f t="shared" si="5"/>
        <v>253.56</v>
      </c>
      <c r="G33" s="192">
        <v>0</v>
      </c>
      <c r="H33" s="118">
        <f t="shared" si="6"/>
        <v>0</v>
      </c>
      <c r="I33" s="33">
        <v>0</v>
      </c>
      <c r="J33" s="118">
        <f t="shared" si="7"/>
        <v>0</v>
      </c>
      <c r="K33" s="33">
        <v>0</v>
      </c>
      <c r="L33" s="118">
        <f t="shared" si="8"/>
        <v>0</v>
      </c>
      <c r="M33" s="80">
        <f t="shared" si="9"/>
        <v>253.56</v>
      </c>
      <c r="N33" s="109"/>
    </row>
    <row r="34" spans="2:14" ht="24" customHeight="1" x14ac:dyDescent="0.25">
      <c r="B34" s="6">
        <v>27</v>
      </c>
      <c r="C34" s="200" t="s">
        <v>81</v>
      </c>
      <c r="D34" s="33" t="s">
        <v>82</v>
      </c>
      <c r="E34" s="190">
        <v>0.06</v>
      </c>
      <c r="F34" s="118">
        <f t="shared" si="5"/>
        <v>5.07</v>
      </c>
      <c r="G34" s="192">
        <v>0</v>
      </c>
      <c r="H34" s="118">
        <f t="shared" si="6"/>
        <v>0</v>
      </c>
      <c r="I34" s="33">
        <v>0</v>
      </c>
      <c r="J34" s="118">
        <f t="shared" si="7"/>
        <v>0</v>
      </c>
      <c r="K34" s="33">
        <v>0</v>
      </c>
      <c r="L34" s="118">
        <f t="shared" si="8"/>
        <v>0</v>
      </c>
      <c r="M34" s="32">
        <f t="shared" si="9"/>
        <v>5.07</v>
      </c>
      <c r="N34" s="109"/>
    </row>
    <row r="35" spans="2:14" ht="24" customHeight="1" x14ac:dyDescent="0.25">
      <c r="B35" s="184" t="s">
        <v>99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101</v>
      </c>
      <c r="D36" s="193" t="s">
        <v>58</v>
      </c>
      <c r="E36" s="190">
        <v>6.75</v>
      </c>
      <c r="F36" s="118">
        <f t="shared" ref="F36:F58" si="10">ROUND(F$3*E36,2)</f>
        <v>570.51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570.51</v>
      </c>
      <c r="N36" s="49"/>
    </row>
    <row r="37" spans="2:14" ht="24" customHeight="1" x14ac:dyDescent="0.25">
      <c r="B37" s="33">
        <v>29</v>
      </c>
      <c r="C37" s="199" t="s">
        <v>103</v>
      </c>
      <c r="D37" s="193" t="s">
        <v>58</v>
      </c>
      <c r="E37" s="190">
        <v>1.75</v>
      </c>
      <c r="F37" s="118">
        <f t="shared" si="10"/>
        <v>147.91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147.91</v>
      </c>
      <c r="N37" s="49"/>
    </row>
    <row r="38" spans="2:14" ht="24" customHeight="1" x14ac:dyDescent="0.25">
      <c r="B38" s="33">
        <v>30</v>
      </c>
      <c r="C38" s="201" t="s">
        <v>105</v>
      </c>
      <c r="D38" s="193" t="s">
        <v>58</v>
      </c>
      <c r="E38" s="190">
        <v>19.5</v>
      </c>
      <c r="F38" s="118">
        <f t="shared" si="10"/>
        <v>1648.14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1648.14</v>
      </c>
      <c r="N38" s="49"/>
    </row>
    <row r="39" spans="2:14" ht="24" customHeight="1" x14ac:dyDescent="0.25">
      <c r="B39" s="33">
        <v>31</v>
      </c>
      <c r="C39" s="201" t="s">
        <v>107</v>
      </c>
      <c r="D39" s="193" t="s">
        <v>58</v>
      </c>
      <c r="E39" s="190">
        <v>18</v>
      </c>
      <c r="F39" s="118">
        <f t="shared" si="10"/>
        <v>1521.36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1521.36</v>
      </c>
      <c r="N39" s="49"/>
    </row>
    <row r="40" spans="2:14" ht="24" customHeight="1" x14ac:dyDescent="0.25">
      <c r="B40" s="33">
        <v>32</v>
      </c>
      <c r="C40" s="201" t="s">
        <v>109</v>
      </c>
      <c r="D40" s="193" t="s">
        <v>58</v>
      </c>
      <c r="E40" s="190">
        <v>4.75</v>
      </c>
      <c r="F40" s="118">
        <f t="shared" si="10"/>
        <v>401.47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401.47</v>
      </c>
      <c r="N40" s="49"/>
    </row>
    <row r="41" spans="2:14" ht="24" customHeight="1" x14ac:dyDescent="0.25">
      <c r="B41" s="33">
        <v>33</v>
      </c>
      <c r="C41" s="201" t="s">
        <v>111</v>
      </c>
      <c r="D41" s="193" t="s">
        <v>58</v>
      </c>
      <c r="E41" s="190">
        <v>1.75</v>
      </c>
      <c r="F41" s="118">
        <f t="shared" si="10"/>
        <v>147.91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147.91</v>
      </c>
      <c r="N41" s="49"/>
    </row>
    <row r="42" spans="2:14" ht="24" customHeight="1" x14ac:dyDescent="0.25">
      <c r="B42" s="33">
        <v>34</v>
      </c>
      <c r="C42" s="201" t="s">
        <v>112</v>
      </c>
      <c r="D42" s="193" t="s">
        <v>58</v>
      </c>
      <c r="E42" s="190">
        <v>1.75</v>
      </c>
      <c r="F42" s="118">
        <f t="shared" si="10"/>
        <v>147.91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147.91</v>
      </c>
      <c r="N42" s="49"/>
    </row>
    <row r="43" spans="2:14" ht="24" customHeight="1" x14ac:dyDescent="0.25">
      <c r="B43" s="33">
        <v>35</v>
      </c>
      <c r="C43" s="201" t="s">
        <v>114</v>
      </c>
      <c r="D43" s="193" t="s">
        <v>58</v>
      </c>
      <c r="E43" s="190">
        <v>3.25</v>
      </c>
      <c r="F43" s="118">
        <f t="shared" si="10"/>
        <v>274.69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274.69</v>
      </c>
      <c r="N43" s="49"/>
    </row>
    <row r="44" spans="2:14" ht="24" customHeight="1" x14ac:dyDescent="0.25">
      <c r="B44" s="33">
        <v>36</v>
      </c>
      <c r="C44" s="201" t="s">
        <v>115</v>
      </c>
      <c r="D44" s="193" t="s">
        <v>58</v>
      </c>
      <c r="E44" s="190">
        <v>3.25</v>
      </c>
      <c r="F44" s="118">
        <f t="shared" si="10"/>
        <v>274.69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274.69</v>
      </c>
      <c r="N44" s="49"/>
    </row>
    <row r="45" spans="2:14" ht="24" customHeight="1" x14ac:dyDescent="0.25">
      <c r="B45" s="33">
        <v>37</v>
      </c>
      <c r="C45" s="201" t="s">
        <v>116</v>
      </c>
      <c r="D45" s="193" t="s">
        <v>58</v>
      </c>
      <c r="E45" s="190">
        <v>2.75</v>
      </c>
      <c r="F45" s="118">
        <f t="shared" si="10"/>
        <v>232.43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232.43</v>
      </c>
      <c r="N45" s="49"/>
    </row>
    <row r="46" spans="2:14" ht="24" customHeight="1" x14ac:dyDescent="0.25">
      <c r="B46" s="33">
        <v>38</v>
      </c>
      <c r="C46" s="201" t="s">
        <v>118</v>
      </c>
      <c r="D46" s="193" t="s">
        <v>58</v>
      </c>
      <c r="E46" s="190">
        <v>2.75</v>
      </c>
      <c r="F46" s="118">
        <f t="shared" si="10"/>
        <v>232.43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232.43</v>
      </c>
      <c r="N46" s="49"/>
    </row>
    <row r="47" spans="2:14" ht="24" customHeight="1" x14ac:dyDescent="0.25">
      <c r="B47" s="33">
        <v>39</v>
      </c>
      <c r="C47" s="201" t="s">
        <v>120</v>
      </c>
      <c r="D47" s="193" t="s">
        <v>58</v>
      </c>
      <c r="E47" s="190">
        <v>2.5</v>
      </c>
      <c r="F47" s="118">
        <f t="shared" si="10"/>
        <v>211.3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211.3</v>
      </c>
      <c r="N47" s="49"/>
    </row>
    <row r="48" spans="2:14" ht="24" customHeight="1" x14ac:dyDescent="0.25">
      <c r="B48" s="33">
        <v>40</v>
      </c>
      <c r="C48" s="201" t="s">
        <v>121</v>
      </c>
      <c r="D48" s="193" t="s">
        <v>58</v>
      </c>
      <c r="E48" s="190">
        <v>2.5</v>
      </c>
      <c r="F48" s="118">
        <f t="shared" si="10"/>
        <v>211.3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211.3</v>
      </c>
      <c r="N48" s="49"/>
    </row>
    <row r="49" spans="2:14" ht="24" customHeight="1" x14ac:dyDescent="0.25">
      <c r="B49" s="33">
        <v>41</v>
      </c>
      <c r="C49" s="201" t="s">
        <v>122</v>
      </c>
      <c r="D49" s="193" t="s">
        <v>58</v>
      </c>
      <c r="E49" s="190">
        <v>2.5</v>
      </c>
      <c r="F49" s="118">
        <f t="shared" si="10"/>
        <v>211.3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211.3</v>
      </c>
      <c r="N49" s="49"/>
    </row>
    <row r="50" spans="2:14" ht="24" customHeight="1" x14ac:dyDescent="0.25">
      <c r="B50" s="33">
        <v>42</v>
      </c>
      <c r="C50" s="201" t="s">
        <v>123</v>
      </c>
      <c r="D50" s="193" t="s">
        <v>58</v>
      </c>
      <c r="E50" s="190">
        <v>2.5</v>
      </c>
      <c r="F50" s="118">
        <f t="shared" si="10"/>
        <v>211.3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211.3</v>
      </c>
      <c r="N50" s="49"/>
    </row>
    <row r="51" spans="2:14" ht="24" customHeight="1" x14ac:dyDescent="0.25">
      <c r="B51" s="33">
        <v>43</v>
      </c>
      <c r="C51" s="201" t="s">
        <v>124</v>
      </c>
      <c r="D51" s="193" t="s">
        <v>64</v>
      </c>
      <c r="E51" s="190">
        <v>0.69330000000000003</v>
      </c>
      <c r="F51" s="118">
        <f t="shared" si="10"/>
        <v>58.6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58.6</v>
      </c>
      <c r="N51" s="49"/>
    </row>
    <row r="52" spans="2:14" ht="24" customHeight="1" x14ac:dyDescent="0.25">
      <c r="B52" s="33">
        <v>44</v>
      </c>
      <c r="C52" s="201" t="s">
        <v>126</v>
      </c>
      <c r="D52" s="193" t="s">
        <v>64</v>
      </c>
      <c r="E52" s="190">
        <v>0.1</v>
      </c>
      <c r="F52" s="118">
        <f t="shared" si="10"/>
        <v>8.4499999999999993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8.4499999999999993</v>
      </c>
      <c r="N52" s="49"/>
    </row>
    <row r="53" spans="2:14" ht="24" customHeight="1" x14ac:dyDescent="0.25">
      <c r="B53" s="33">
        <v>45</v>
      </c>
      <c r="C53" s="199" t="s">
        <v>128</v>
      </c>
      <c r="D53" s="193" t="s">
        <v>58</v>
      </c>
      <c r="E53" s="190">
        <v>18</v>
      </c>
      <c r="F53" s="118">
        <f t="shared" si="10"/>
        <v>1521.36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1521.36</v>
      </c>
      <c r="N53" s="49"/>
    </row>
    <row r="54" spans="2:14" ht="24" customHeight="1" x14ac:dyDescent="0.25">
      <c r="B54" s="33">
        <v>46</v>
      </c>
      <c r="C54" s="199" t="s">
        <v>130</v>
      </c>
      <c r="D54" s="193" t="s">
        <v>64</v>
      </c>
      <c r="E54" s="33">
        <v>0.02</v>
      </c>
      <c r="F54" s="118">
        <f t="shared" si="10"/>
        <v>1.69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1.69</v>
      </c>
      <c r="N54" s="108"/>
    </row>
    <row r="55" spans="2:14" ht="24" customHeight="1" x14ac:dyDescent="0.25">
      <c r="B55" s="33">
        <v>47</v>
      </c>
      <c r="C55" s="199" t="s">
        <v>132</v>
      </c>
      <c r="D55" s="193" t="s">
        <v>64</v>
      </c>
      <c r="E55" s="33">
        <v>0.03</v>
      </c>
      <c r="F55" s="118">
        <f t="shared" si="10"/>
        <v>2.54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2.54</v>
      </c>
      <c r="N55" s="108"/>
    </row>
    <row r="56" spans="2:14" ht="24" customHeight="1" x14ac:dyDescent="0.25">
      <c r="B56" s="33">
        <v>48</v>
      </c>
      <c r="C56" s="199" t="s">
        <v>134</v>
      </c>
      <c r="D56" s="193" t="s">
        <v>64</v>
      </c>
      <c r="E56" s="33">
        <v>4.1300000000000003E-2</v>
      </c>
      <c r="F56" s="118">
        <f t="shared" si="10"/>
        <v>3.49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3.49</v>
      </c>
      <c r="N56" s="108"/>
    </row>
    <row r="57" spans="2:14" ht="24" customHeight="1" x14ac:dyDescent="0.25">
      <c r="B57" s="33">
        <v>49</v>
      </c>
      <c r="C57" s="199" t="s">
        <v>81</v>
      </c>
      <c r="D57" s="193" t="s">
        <v>82</v>
      </c>
      <c r="E57" s="190">
        <v>0.06</v>
      </c>
      <c r="F57" s="118">
        <f t="shared" si="10"/>
        <v>5.07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5.07</v>
      </c>
      <c r="N57" s="108"/>
    </row>
    <row r="58" spans="2:14" ht="24" customHeight="1" x14ac:dyDescent="0.25">
      <c r="B58" s="6">
        <v>50</v>
      </c>
      <c r="C58" s="200" t="s">
        <v>136</v>
      </c>
      <c r="D58" s="193" t="s">
        <v>82</v>
      </c>
      <c r="E58" s="190">
        <v>7.0000000000000007E-2</v>
      </c>
      <c r="F58" s="118">
        <f t="shared" si="10"/>
        <v>5.92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5.92</v>
      </c>
      <c r="N58" s="108"/>
    </row>
    <row r="59" spans="2:14" ht="24" customHeight="1" x14ac:dyDescent="0.25">
      <c r="B59" s="184" t="s">
        <v>137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137</v>
      </c>
      <c r="D60" s="33" t="s">
        <v>82</v>
      </c>
      <c r="E60" s="190">
        <v>1.0800000000000001E-2</v>
      </c>
      <c r="F60" s="118">
        <f>ROUND(F$3*E60,2)</f>
        <v>0.91</v>
      </c>
      <c r="G60" s="33">
        <v>0</v>
      </c>
      <c r="H60" s="118">
        <f>ROUND(H$3*G60,2)</f>
        <v>0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0.91</v>
      </c>
      <c r="N60" s="49"/>
    </row>
    <row r="61" spans="2:14" ht="24" customHeight="1" x14ac:dyDescent="0.25">
      <c r="B61" s="33">
        <v>52</v>
      </c>
      <c r="C61" s="199" t="s">
        <v>139</v>
      </c>
      <c r="D61" s="33" t="s">
        <v>58</v>
      </c>
      <c r="E61" s="190">
        <v>4.25</v>
      </c>
      <c r="F61" s="118">
        <f>ROUND(F$3*E61,2)</f>
        <v>359.21</v>
      </c>
      <c r="G61" s="33">
        <v>0</v>
      </c>
      <c r="H61" s="118">
        <f>ROUND(H$3*G61,2)</f>
        <v>0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359.21</v>
      </c>
      <c r="N61" s="49"/>
    </row>
    <row r="62" spans="2:14" ht="24" customHeight="1" x14ac:dyDescent="0.25">
      <c r="B62" s="33">
        <v>53</v>
      </c>
      <c r="C62" s="199" t="s">
        <v>141</v>
      </c>
      <c r="D62" s="33" t="s">
        <v>52</v>
      </c>
      <c r="E62" s="190">
        <v>0.8</v>
      </c>
      <c r="F62" s="118">
        <f>ROUND(F$3*E62,2)</f>
        <v>67.62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67.62</v>
      </c>
      <c r="N62" s="49"/>
    </row>
    <row r="63" spans="2:14" ht="24" customHeight="1" x14ac:dyDescent="0.25">
      <c r="B63" s="33">
        <v>54</v>
      </c>
      <c r="C63" s="199" t="s">
        <v>142</v>
      </c>
      <c r="D63" s="33" t="s">
        <v>52</v>
      </c>
      <c r="E63" s="190">
        <v>2.2999999999999998</v>
      </c>
      <c r="F63" s="118">
        <f>ROUND(F$3*E63,2)</f>
        <v>194.4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194.4</v>
      </c>
      <c r="N63" s="49"/>
    </row>
    <row r="64" spans="2:14" ht="24" customHeight="1" x14ac:dyDescent="0.25">
      <c r="B64" s="6">
        <v>55</v>
      </c>
      <c r="C64" s="200" t="s">
        <v>143</v>
      </c>
      <c r="D64" s="33" t="s">
        <v>58</v>
      </c>
      <c r="E64" s="190">
        <v>6</v>
      </c>
      <c r="F64" s="118">
        <f>ROUND(F$3*E64,2)</f>
        <v>507.12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507.12</v>
      </c>
      <c r="N64" s="49"/>
    </row>
    <row r="65" spans="2:14" ht="24" customHeight="1" x14ac:dyDescent="0.25">
      <c r="B65" s="184" t="s">
        <v>145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146</v>
      </c>
      <c r="D66" s="193" t="s">
        <v>94</v>
      </c>
      <c r="E66" s="190">
        <v>1.4999999999999999E-2</v>
      </c>
      <c r="F66" s="118">
        <f t="shared" ref="F66:F80" si="15">ROUND(F$3*E66,2)</f>
        <v>1.27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1.27</v>
      </c>
      <c r="N66" s="108"/>
    </row>
    <row r="67" spans="2:14" ht="24" customHeight="1" x14ac:dyDescent="0.25">
      <c r="B67" s="33">
        <v>57</v>
      </c>
      <c r="C67" s="199" t="s">
        <v>148</v>
      </c>
      <c r="D67" s="193" t="s">
        <v>94</v>
      </c>
      <c r="E67" s="190">
        <v>1.0800000000000001E-2</v>
      </c>
      <c r="F67" s="118">
        <f t="shared" si="15"/>
        <v>0.91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0.91</v>
      </c>
      <c r="N67" s="108"/>
    </row>
    <row r="68" spans="2:14" ht="24" customHeight="1" x14ac:dyDescent="0.25">
      <c r="B68" s="33">
        <v>58</v>
      </c>
      <c r="C68" s="199" t="s">
        <v>150</v>
      </c>
      <c r="D68" s="193" t="s">
        <v>64</v>
      </c>
      <c r="E68" s="190">
        <v>2.1700000000000001E-2</v>
      </c>
      <c r="F68" s="118">
        <f t="shared" si="15"/>
        <v>1.83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1.83</v>
      </c>
      <c r="N68" s="108"/>
    </row>
    <row r="69" spans="2:14" ht="24" customHeight="1" x14ac:dyDescent="0.25">
      <c r="B69" s="33">
        <v>59</v>
      </c>
      <c r="C69" s="199" t="s">
        <v>151</v>
      </c>
      <c r="D69" s="193" t="s">
        <v>64</v>
      </c>
      <c r="E69" s="190">
        <v>0.1</v>
      </c>
      <c r="F69" s="118">
        <f t="shared" si="15"/>
        <v>8.4499999999999993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8.4499999999999993</v>
      </c>
      <c r="N69" s="108"/>
    </row>
    <row r="70" spans="2:14" ht="24" customHeight="1" x14ac:dyDescent="0.25">
      <c r="B70" s="33">
        <v>60</v>
      </c>
      <c r="C70" s="199" t="s">
        <v>153</v>
      </c>
      <c r="D70" s="193" t="s">
        <v>58</v>
      </c>
      <c r="E70" s="190">
        <v>4</v>
      </c>
      <c r="F70" s="118">
        <f t="shared" si="15"/>
        <v>338.08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338.08</v>
      </c>
      <c r="N70" s="49"/>
    </row>
    <row r="71" spans="2:14" ht="24" customHeight="1" x14ac:dyDescent="0.25">
      <c r="B71" s="33">
        <v>61</v>
      </c>
      <c r="C71" s="199" t="s">
        <v>154</v>
      </c>
      <c r="D71" s="193" t="s">
        <v>58</v>
      </c>
      <c r="E71" s="190">
        <v>5</v>
      </c>
      <c r="F71" s="118">
        <f t="shared" si="15"/>
        <v>422.6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422.6</v>
      </c>
      <c r="N71" s="49"/>
    </row>
    <row r="72" spans="2:14" ht="24" customHeight="1" x14ac:dyDescent="0.25">
      <c r="B72" s="33">
        <v>62</v>
      </c>
      <c r="C72" s="199" t="s">
        <v>156</v>
      </c>
      <c r="D72" s="193" t="s">
        <v>94</v>
      </c>
      <c r="E72" s="190">
        <v>1.2800000000000001E-2</v>
      </c>
      <c r="F72" s="118">
        <f t="shared" si="15"/>
        <v>1.08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1.08</v>
      </c>
      <c r="N72" s="108"/>
    </row>
    <row r="73" spans="2:14" ht="24" customHeight="1" x14ac:dyDescent="0.25">
      <c r="B73" s="33">
        <v>63</v>
      </c>
      <c r="C73" s="199" t="s">
        <v>158</v>
      </c>
      <c r="D73" s="193" t="s">
        <v>94</v>
      </c>
      <c r="E73" s="190">
        <v>1.4999999999999999E-2</v>
      </c>
      <c r="F73" s="118">
        <f t="shared" si="15"/>
        <v>1.27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1.27</v>
      </c>
      <c r="N73" s="108"/>
    </row>
    <row r="74" spans="2:14" ht="24" customHeight="1" x14ac:dyDescent="0.25">
      <c r="B74" s="33">
        <v>64</v>
      </c>
      <c r="C74" s="199" t="s">
        <v>160</v>
      </c>
      <c r="D74" s="193" t="s">
        <v>94</v>
      </c>
      <c r="E74" s="190">
        <v>1.1299999999999999E-2</v>
      </c>
      <c r="F74" s="118">
        <f t="shared" si="15"/>
        <v>0.96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0.96</v>
      </c>
      <c r="N74" s="108"/>
    </row>
    <row r="75" spans="2:14" ht="24" customHeight="1" x14ac:dyDescent="0.25">
      <c r="B75" s="33">
        <v>65</v>
      </c>
      <c r="C75" s="199" t="s">
        <v>162</v>
      </c>
      <c r="D75" s="193" t="s">
        <v>94</v>
      </c>
      <c r="E75" s="190">
        <v>1.35E-2</v>
      </c>
      <c r="F75" s="118">
        <f t="shared" si="15"/>
        <v>1.1399999999999999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1.1399999999999999</v>
      </c>
      <c r="N75" s="108"/>
    </row>
    <row r="76" spans="2:14" ht="24" customHeight="1" x14ac:dyDescent="0.25">
      <c r="B76" s="33">
        <v>66</v>
      </c>
      <c r="C76" s="199" t="s">
        <v>164</v>
      </c>
      <c r="D76" s="193" t="s">
        <v>94</v>
      </c>
      <c r="E76" s="190">
        <v>0.03</v>
      </c>
      <c r="F76" s="118">
        <f t="shared" si="15"/>
        <v>2.54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2.54</v>
      </c>
      <c r="N76" s="108"/>
    </row>
    <row r="77" spans="2:14" ht="24" customHeight="1" x14ac:dyDescent="0.25">
      <c r="B77" s="33">
        <v>67</v>
      </c>
      <c r="C77" s="199" t="s">
        <v>165</v>
      </c>
      <c r="D77" s="193" t="s">
        <v>94</v>
      </c>
      <c r="E77" s="190">
        <v>0.5</v>
      </c>
      <c r="F77" s="118">
        <f t="shared" si="15"/>
        <v>42.26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42.26</v>
      </c>
      <c r="N77" s="108"/>
    </row>
    <row r="78" spans="2:14" ht="24" customHeight="1" x14ac:dyDescent="0.25">
      <c r="B78" s="33">
        <v>68</v>
      </c>
      <c r="C78" s="199" t="s">
        <v>167</v>
      </c>
      <c r="D78" s="193" t="s">
        <v>94</v>
      </c>
      <c r="E78" s="190">
        <v>0.45</v>
      </c>
      <c r="F78" s="118">
        <f t="shared" si="15"/>
        <v>38.03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38.03</v>
      </c>
      <c r="N78" s="108"/>
    </row>
    <row r="79" spans="2:14" ht="24" customHeight="1" x14ac:dyDescent="0.25">
      <c r="B79" s="33">
        <v>69</v>
      </c>
      <c r="C79" s="199" t="s">
        <v>168</v>
      </c>
      <c r="D79" s="193" t="s">
        <v>64</v>
      </c>
      <c r="E79" s="190">
        <v>0.03</v>
      </c>
      <c r="F79" s="118">
        <f t="shared" si="15"/>
        <v>2.54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2.54</v>
      </c>
      <c r="N79" s="108"/>
    </row>
    <row r="80" spans="2:14" ht="24" customHeight="1" x14ac:dyDescent="0.25">
      <c r="B80" s="6">
        <v>70</v>
      </c>
      <c r="C80" s="200" t="s">
        <v>170</v>
      </c>
      <c r="D80" s="193" t="s">
        <v>171</v>
      </c>
      <c r="E80" s="190">
        <v>2</v>
      </c>
      <c r="F80" s="118">
        <f t="shared" si="15"/>
        <v>169.04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169.04</v>
      </c>
      <c r="N80" s="49"/>
    </row>
    <row r="81" spans="2:14" ht="24" customHeight="1" x14ac:dyDescent="0.25">
      <c r="B81" s="184" t="s">
        <v>173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174</v>
      </c>
      <c r="D82" s="33" t="s">
        <v>58</v>
      </c>
      <c r="E82" s="190">
        <v>17</v>
      </c>
      <c r="F82" s="118">
        <f t="shared" ref="F82:F87" si="20">ROUND(F$3*E82,2)</f>
        <v>1436.84</v>
      </c>
      <c r="G82" s="33">
        <v>0</v>
      </c>
      <c r="H82" s="118">
        <f t="shared" ref="H82:H87" si="21">ROUND(H$3*G82,2)</f>
        <v>0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1436.84</v>
      </c>
      <c r="N82" s="49"/>
    </row>
    <row r="83" spans="2:14" ht="24" customHeight="1" x14ac:dyDescent="0.25">
      <c r="B83" s="33">
        <v>72</v>
      </c>
      <c r="C83" s="199" t="s">
        <v>176</v>
      </c>
      <c r="D83" s="33" t="s">
        <v>58</v>
      </c>
      <c r="E83" s="190">
        <v>10</v>
      </c>
      <c r="F83" s="118">
        <f t="shared" si="20"/>
        <v>845.2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845.2</v>
      </c>
      <c r="N83" s="49"/>
    </row>
    <row r="84" spans="2:14" ht="24" customHeight="1" x14ac:dyDescent="0.25">
      <c r="B84" s="33">
        <v>73</v>
      </c>
      <c r="C84" s="199" t="s">
        <v>178</v>
      </c>
      <c r="D84" s="33" t="s">
        <v>58</v>
      </c>
      <c r="E84" s="190">
        <v>0.5</v>
      </c>
      <c r="F84" s="118">
        <f t="shared" si="20"/>
        <v>42.26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42.26</v>
      </c>
      <c r="N84" s="49"/>
    </row>
    <row r="85" spans="2:14" ht="24" customHeight="1" x14ac:dyDescent="0.25">
      <c r="B85" s="33">
        <v>74</v>
      </c>
      <c r="C85" s="199" t="s">
        <v>180</v>
      </c>
      <c r="D85" s="33" t="s">
        <v>58</v>
      </c>
      <c r="E85" s="190">
        <v>0.02</v>
      </c>
      <c r="F85" s="118">
        <f t="shared" si="20"/>
        <v>1.69</v>
      </c>
      <c r="G85" s="33">
        <v>0</v>
      </c>
      <c r="H85" s="118">
        <f t="shared" si="21"/>
        <v>0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1.69</v>
      </c>
      <c r="N85" s="49"/>
    </row>
    <row r="86" spans="2:14" ht="24" customHeight="1" x14ac:dyDescent="0.25">
      <c r="B86" s="33">
        <v>75</v>
      </c>
      <c r="C86" s="199" t="s">
        <v>182</v>
      </c>
      <c r="D86" s="33" t="s">
        <v>58</v>
      </c>
      <c r="E86" s="190">
        <v>0</v>
      </c>
      <c r="F86" s="118">
        <f t="shared" si="20"/>
        <v>0</v>
      </c>
      <c r="G86" s="33">
        <v>0</v>
      </c>
      <c r="H86" s="118">
        <f t="shared" si="21"/>
        <v>0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0</v>
      </c>
      <c r="N86" s="49"/>
    </row>
    <row r="87" spans="2:14" ht="24" customHeight="1" x14ac:dyDescent="0.25">
      <c r="B87" s="6">
        <v>76</v>
      </c>
      <c r="C87" s="200" t="s">
        <v>184</v>
      </c>
      <c r="D87" s="33" t="s">
        <v>185</v>
      </c>
      <c r="E87" s="190">
        <v>0</v>
      </c>
      <c r="F87" s="118">
        <f t="shared" si="20"/>
        <v>0</v>
      </c>
      <c r="G87" s="33">
        <v>0</v>
      </c>
      <c r="H87" s="118">
        <f t="shared" si="21"/>
        <v>0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0</v>
      </c>
      <c r="N87" s="49"/>
    </row>
    <row r="88" spans="2:14" ht="24" customHeight="1" x14ac:dyDescent="0.25">
      <c r="B88" s="184" t="s">
        <v>187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189</v>
      </c>
      <c r="C89" s="198" t="s">
        <v>190</v>
      </c>
      <c r="D89" s="33" t="s">
        <v>58</v>
      </c>
      <c r="E89" s="194">
        <v>2</v>
      </c>
      <c r="F89" s="118">
        <f t="shared" ref="F89:F95" si="25">ROUND(F$3*E89,2)</f>
        <v>169.04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188.16</v>
      </c>
      <c r="K89" s="194">
        <v>1</v>
      </c>
      <c r="L89" s="118">
        <f t="shared" ref="L89:L95" si="28">ROUND(L$3*K89,2)</f>
        <v>129.19</v>
      </c>
      <c r="M89" s="84">
        <f t="shared" ref="M89:M95" si="29">SUM(F89,H89,J89,L89)</f>
        <v>486.39</v>
      </c>
      <c r="N89" s="49"/>
    </row>
    <row r="90" spans="2:14" ht="24" customHeight="1" x14ac:dyDescent="0.25">
      <c r="B90" s="33" t="s">
        <v>192</v>
      </c>
      <c r="C90" s="199" t="s">
        <v>193</v>
      </c>
      <c r="D90" s="33" t="s">
        <v>58</v>
      </c>
      <c r="E90" s="194">
        <v>0.5</v>
      </c>
      <c r="F90" s="118">
        <f t="shared" si="25"/>
        <v>42.26</v>
      </c>
      <c r="G90" s="33">
        <v>0</v>
      </c>
      <c r="H90" s="118">
        <f t="shared" si="26"/>
        <v>0</v>
      </c>
      <c r="I90" s="194">
        <v>0.1</v>
      </c>
      <c r="J90" s="118">
        <f t="shared" si="27"/>
        <v>9.41</v>
      </c>
      <c r="K90" s="194">
        <v>0.01</v>
      </c>
      <c r="L90" s="118">
        <f t="shared" si="28"/>
        <v>1.29</v>
      </c>
      <c r="M90" s="80">
        <f t="shared" si="29"/>
        <v>52.96</v>
      </c>
      <c r="N90" s="49"/>
    </row>
    <row r="91" spans="2:14" ht="24" customHeight="1" x14ac:dyDescent="0.25">
      <c r="B91" s="33" t="s">
        <v>195</v>
      </c>
      <c r="C91" s="199" t="s">
        <v>196</v>
      </c>
      <c r="D91" s="33" t="s">
        <v>197</v>
      </c>
      <c r="E91" s="194">
        <v>0</v>
      </c>
      <c r="F91" s="118">
        <f t="shared" si="25"/>
        <v>0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0</v>
      </c>
      <c r="N91" s="49"/>
    </row>
    <row r="92" spans="2:14" ht="24" customHeight="1" x14ac:dyDescent="0.25">
      <c r="B92" s="33" t="s">
        <v>199</v>
      </c>
      <c r="C92" s="199" t="s">
        <v>200</v>
      </c>
      <c r="D92" s="33" t="s">
        <v>58</v>
      </c>
      <c r="E92" s="194">
        <v>2</v>
      </c>
      <c r="F92" s="118">
        <f t="shared" si="25"/>
        <v>169.04</v>
      </c>
      <c r="G92" s="33">
        <v>0</v>
      </c>
      <c r="H92" s="118">
        <f t="shared" si="26"/>
        <v>0</v>
      </c>
      <c r="I92" s="194">
        <v>1</v>
      </c>
      <c r="J92" s="118">
        <f t="shared" si="27"/>
        <v>94.08</v>
      </c>
      <c r="K92" s="194">
        <v>0.5</v>
      </c>
      <c r="L92" s="118">
        <f t="shared" si="28"/>
        <v>64.599999999999994</v>
      </c>
      <c r="M92" s="80">
        <f t="shared" si="29"/>
        <v>327.72</v>
      </c>
      <c r="N92" s="49"/>
    </row>
    <row r="93" spans="2:14" ht="24" customHeight="1" x14ac:dyDescent="0.25">
      <c r="B93" s="33" t="s">
        <v>201</v>
      </c>
      <c r="C93" s="199" t="s">
        <v>202</v>
      </c>
      <c r="D93" s="33" t="s">
        <v>197</v>
      </c>
      <c r="E93" s="194">
        <v>1</v>
      </c>
      <c r="F93" s="118">
        <f t="shared" si="25"/>
        <v>84.52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84.52</v>
      </c>
      <c r="N93" s="49"/>
    </row>
    <row r="94" spans="2:14" ht="24" customHeight="1" x14ac:dyDescent="0.25">
      <c r="B94" s="33" t="s">
        <v>203</v>
      </c>
      <c r="C94" s="199" t="s">
        <v>204</v>
      </c>
      <c r="D94" s="33" t="s">
        <v>197</v>
      </c>
      <c r="E94" s="194">
        <v>1.5</v>
      </c>
      <c r="F94" s="118">
        <f t="shared" si="25"/>
        <v>126.78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126.78</v>
      </c>
      <c r="N94" s="49"/>
    </row>
    <row r="95" spans="2:14" ht="24" customHeight="1" x14ac:dyDescent="0.25">
      <c r="B95" s="33" t="s">
        <v>205</v>
      </c>
      <c r="C95" s="199" t="s">
        <v>206</v>
      </c>
      <c r="D95" s="33" t="s">
        <v>58</v>
      </c>
      <c r="E95" s="194">
        <v>2</v>
      </c>
      <c r="F95" s="118">
        <f t="shared" si="25"/>
        <v>169.04</v>
      </c>
      <c r="G95" s="33">
        <v>0</v>
      </c>
      <c r="H95" s="118">
        <f t="shared" si="26"/>
        <v>0</v>
      </c>
      <c r="I95" s="194">
        <v>0.5</v>
      </c>
      <c r="J95" s="118">
        <f t="shared" si="27"/>
        <v>47.04</v>
      </c>
      <c r="K95" s="194">
        <v>0.2</v>
      </c>
      <c r="L95" s="118">
        <f t="shared" si="28"/>
        <v>25.84</v>
      </c>
      <c r="M95" s="32">
        <f t="shared" si="29"/>
        <v>241.92</v>
      </c>
      <c r="N95" s="49"/>
    </row>
  </sheetData>
  <pageMargins left="0.7" right="0.7" top="0.75" bottom="0.65312499999999996" header="0.3" footer="0.3"/>
  <pageSetup scale="56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7D63-47AF-4369-8BA1-B446B4CFF6DB}">
  <sheetPr>
    <pageSetUpPr fitToPage="1"/>
  </sheetPr>
  <dimension ref="A1:T120"/>
  <sheetViews>
    <sheetView tabSelected="1" zoomScale="70" zoomScaleNormal="70" zoomScaleSheetLayoutView="55" zoomScalePageLayoutView="55" workbookViewId="0">
      <selection activeCell="D22" sqref="D22"/>
    </sheetView>
  </sheetViews>
  <sheetFormatPr defaultColWidth="0" defaultRowHeight="0" customHeight="1" zeroHeight="1" x14ac:dyDescent="0.25"/>
  <cols>
    <col min="1" max="1" width="8" customWidth="1"/>
    <col min="2" max="2" width="52.5703125" bestFit="1" customWidth="1"/>
    <col min="3" max="3" width="32.5703125" bestFit="1" customWidth="1"/>
    <col min="4" max="4" width="15.5703125" style="227" customWidth="1"/>
    <col min="5" max="5" width="9.7109375" customWidth="1"/>
    <col min="6" max="6" width="18.85546875" bestFit="1" customWidth="1"/>
    <col min="7" max="7" width="22.7109375" customWidth="1"/>
    <col min="8" max="8" width="22.5703125" customWidth="1"/>
    <col min="9" max="9" width="22.7109375" customWidth="1"/>
    <col min="10" max="20" width="16.7109375" hidden="1" customWidth="1"/>
    <col min="21" max="16384" width="9.140625" hidden="1"/>
  </cols>
  <sheetData>
    <row r="1" spans="1:15" ht="24.95" customHeight="1" x14ac:dyDescent="0.35">
      <c r="A1" s="254" t="s">
        <v>12</v>
      </c>
      <c r="B1" s="254"/>
      <c r="C1" s="254"/>
      <c r="D1" s="254"/>
      <c r="E1" s="254"/>
      <c r="F1" s="254"/>
      <c r="G1" s="254"/>
      <c r="H1" s="254"/>
      <c r="I1" s="254"/>
      <c r="J1" s="54"/>
      <c r="K1" s="54"/>
      <c r="L1" s="54"/>
      <c r="M1" s="54"/>
      <c r="N1" s="54"/>
      <c r="O1" s="54"/>
    </row>
    <row r="2" spans="1:15" ht="24.95" customHeight="1" x14ac:dyDescent="0.35">
      <c r="A2" s="254" t="s">
        <v>253</v>
      </c>
      <c r="B2" s="254"/>
      <c r="C2" s="254"/>
      <c r="D2" s="254"/>
      <c r="E2" s="254"/>
      <c r="F2" s="254"/>
      <c r="G2" s="254"/>
      <c r="H2" s="254"/>
      <c r="I2" s="254"/>
      <c r="J2" s="54"/>
      <c r="K2" s="54"/>
      <c r="L2" s="54"/>
      <c r="M2" s="54"/>
      <c r="N2" s="54"/>
      <c r="O2" s="54"/>
    </row>
    <row r="3" spans="1:15" ht="24.95" customHeight="1" x14ac:dyDescent="0.35">
      <c r="A3" s="255"/>
      <c r="B3" s="255"/>
      <c r="C3" s="255"/>
      <c r="D3" s="255"/>
      <c r="E3" s="255"/>
      <c r="F3" s="255"/>
      <c r="G3" s="255"/>
      <c r="H3" s="255"/>
      <c r="I3" s="255"/>
      <c r="J3" s="54"/>
      <c r="K3" s="54"/>
      <c r="L3" s="54"/>
      <c r="M3" s="54"/>
      <c r="N3" s="54"/>
      <c r="O3" s="54"/>
    </row>
    <row r="4" spans="1:15" ht="24.95" customHeight="1" x14ac:dyDescent="0.25">
      <c r="A4" s="259" t="s">
        <v>1</v>
      </c>
      <c r="B4" s="259"/>
      <c r="C4" s="78"/>
      <c r="D4" s="38"/>
      <c r="E4" s="38"/>
      <c r="F4" s="38"/>
      <c r="G4" s="38"/>
      <c r="H4" s="38"/>
      <c r="I4" s="39"/>
      <c r="J4" s="54"/>
      <c r="K4" s="54"/>
      <c r="L4" s="54"/>
      <c r="M4" s="54"/>
      <c r="N4" s="54"/>
      <c r="O4" s="54"/>
    </row>
    <row r="5" spans="1:15" ht="24.95" customHeight="1" x14ac:dyDescent="0.25">
      <c r="A5" s="259" t="s">
        <v>2</v>
      </c>
      <c r="B5" s="259"/>
      <c r="C5" s="78"/>
      <c r="D5" s="38"/>
      <c r="E5" s="38"/>
      <c r="F5" s="38"/>
      <c r="G5" s="38"/>
      <c r="H5" s="38"/>
      <c r="I5" s="39"/>
      <c r="J5" s="54"/>
      <c r="K5" s="54"/>
      <c r="L5" s="54"/>
      <c r="M5" s="54"/>
      <c r="N5" s="54"/>
      <c r="O5" s="54"/>
    </row>
    <row r="6" spans="1:15" ht="24.95" customHeight="1" x14ac:dyDescent="0.25">
      <c r="A6" s="259" t="s">
        <v>3</v>
      </c>
      <c r="B6" s="259"/>
      <c r="C6" s="78"/>
      <c r="D6" s="38"/>
      <c r="E6" s="38"/>
      <c r="F6" s="38"/>
      <c r="G6" s="38"/>
      <c r="H6" s="40"/>
      <c r="I6" s="41"/>
      <c r="J6" s="54"/>
      <c r="K6" s="54"/>
      <c r="L6" s="54"/>
      <c r="M6" s="54"/>
      <c r="N6" s="54"/>
      <c r="O6" s="54"/>
    </row>
    <row r="7" spans="1:15" ht="24.95" customHeight="1" x14ac:dyDescent="0.25">
      <c r="A7" s="259" t="s">
        <v>4</v>
      </c>
      <c r="B7" s="259"/>
      <c r="C7" s="218"/>
      <c r="D7" s="44"/>
      <c r="E7" s="38"/>
      <c r="F7" s="38"/>
      <c r="G7" s="38"/>
      <c r="H7" s="42"/>
      <c r="I7" s="43"/>
      <c r="J7" s="54"/>
      <c r="K7" s="54"/>
      <c r="L7" s="54"/>
      <c r="M7" s="54"/>
      <c r="N7" s="54"/>
      <c r="O7" s="54"/>
    </row>
    <row r="8" spans="1:15" ht="24.95" customHeight="1" x14ac:dyDescent="0.25">
      <c r="A8" s="259" t="s">
        <v>5</v>
      </c>
      <c r="B8" s="259"/>
      <c r="C8" s="78"/>
      <c r="D8" s="38"/>
      <c r="E8" s="38"/>
      <c r="F8" s="38"/>
      <c r="G8" s="38"/>
      <c r="H8" s="42"/>
      <c r="I8" s="43"/>
      <c r="J8" s="54"/>
      <c r="K8" s="54"/>
      <c r="L8" s="54"/>
      <c r="M8" s="54"/>
      <c r="N8" s="54"/>
      <c r="O8" s="54"/>
    </row>
    <row r="9" spans="1:15" ht="24.95" customHeight="1" x14ac:dyDescent="0.25">
      <c r="A9" s="259" t="s">
        <v>6</v>
      </c>
      <c r="B9" s="259"/>
      <c r="C9" s="78"/>
      <c r="D9" s="38"/>
      <c r="E9" s="38"/>
      <c r="F9" s="38"/>
      <c r="G9" s="38"/>
      <c r="H9" s="42"/>
      <c r="I9" s="43"/>
      <c r="J9" s="54"/>
      <c r="K9" s="54"/>
      <c r="L9" s="54"/>
      <c r="M9" s="54"/>
      <c r="N9" s="54"/>
      <c r="O9" s="54"/>
    </row>
    <row r="10" spans="1:15" ht="24.95" customHeight="1" x14ac:dyDescent="0.25">
      <c r="A10" s="259" t="s">
        <v>7</v>
      </c>
      <c r="B10" s="259"/>
      <c r="C10" s="78"/>
      <c r="D10" s="38"/>
      <c r="E10" s="38"/>
      <c r="F10" s="38"/>
      <c r="G10" s="38"/>
      <c r="H10" s="38"/>
      <c r="I10" s="39"/>
      <c r="J10" s="54"/>
      <c r="K10" s="54"/>
      <c r="L10" s="54"/>
      <c r="M10" s="54"/>
      <c r="N10" s="54"/>
      <c r="O10" s="54"/>
    </row>
    <row r="11" spans="1:15" ht="69" customHeight="1" x14ac:dyDescent="0.25">
      <c r="A11" s="259" t="s">
        <v>8</v>
      </c>
      <c r="B11" s="259"/>
      <c r="C11" s="260"/>
      <c r="D11" s="261"/>
      <c r="E11" s="261"/>
      <c r="F11" s="261"/>
      <c r="G11" s="261"/>
      <c r="H11" s="261"/>
      <c r="I11" s="41"/>
      <c r="J11" s="54"/>
      <c r="K11" s="54"/>
      <c r="L11" s="54"/>
      <c r="M11" s="54"/>
      <c r="N11" s="54"/>
      <c r="O11" s="54"/>
    </row>
    <row r="12" spans="1:15" ht="24.95" customHeight="1" x14ac:dyDescent="0.25">
      <c r="A12" s="35"/>
      <c r="B12" s="35"/>
      <c r="C12" s="36"/>
      <c r="D12" s="27"/>
      <c r="E12" s="27"/>
      <c r="F12" s="27"/>
      <c r="G12" s="27"/>
      <c r="J12" s="54"/>
      <c r="K12" s="54"/>
      <c r="L12" s="54"/>
      <c r="M12" s="54"/>
      <c r="N12" s="54"/>
      <c r="O12" s="54"/>
    </row>
    <row r="13" spans="1:15" ht="39" customHeight="1" x14ac:dyDescent="0.25">
      <c r="A13" s="90" t="s">
        <v>15</v>
      </c>
      <c r="B13" s="91"/>
      <c r="C13" s="91"/>
      <c r="D13" s="91"/>
      <c r="E13" s="91"/>
      <c r="F13" s="91"/>
      <c r="G13" s="91"/>
      <c r="H13" s="91"/>
      <c r="I13" s="169"/>
      <c r="J13" s="54"/>
      <c r="K13" s="54"/>
      <c r="L13" s="54"/>
      <c r="M13" s="54"/>
      <c r="N13" s="54"/>
      <c r="O13" s="54"/>
    </row>
    <row r="14" spans="1:15" ht="41.25" customHeight="1" x14ac:dyDescent="0.25">
      <c r="A14" s="245" t="s">
        <v>19</v>
      </c>
      <c r="B14" s="248" t="s">
        <v>20</v>
      </c>
      <c r="C14" s="249"/>
      <c r="D14" s="256" t="s">
        <v>21</v>
      </c>
      <c r="E14" s="245" t="s">
        <v>22</v>
      </c>
      <c r="F14" s="232" t="s">
        <v>23</v>
      </c>
      <c r="G14" s="232" t="s">
        <v>24</v>
      </c>
      <c r="H14" s="232" t="s">
        <v>25</v>
      </c>
      <c r="I14" s="232" t="s">
        <v>26</v>
      </c>
      <c r="J14" s="54"/>
      <c r="K14" s="54"/>
    </row>
    <row r="15" spans="1:15" ht="38.25" customHeight="1" x14ac:dyDescent="0.25">
      <c r="A15" s="246"/>
      <c r="B15" s="250"/>
      <c r="C15" s="251"/>
      <c r="D15" s="257"/>
      <c r="E15" s="246"/>
      <c r="F15" s="233"/>
      <c r="G15" s="233"/>
      <c r="H15" s="233"/>
      <c r="I15" s="233"/>
      <c r="J15" s="54"/>
      <c r="K15" s="54"/>
    </row>
    <row r="16" spans="1:15" ht="21.75" customHeight="1" x14ac:dyDescent="0.25">
      <c r="A16" s="247"/>
      <c r="B16" s="252"/>
      <c r="C16" s="253"/>
      <c r="D16" s="258"/>
      <c r="E16" s="247"/>
      <c r="F16" s="234"/>
      <c r="G16" s="234"/>
      <c r="H16" s="234"/>
      <c r="I16" s="234"/>
      <c r="J16" s="54"/>
      <c r="K16" s="54"/>
    </row>
    <row r="17" spans="1:11" ht="23.25" customHeight="1" x14ac:dyDescent="0.25">
      <c r="A17" s="238" t="s">
        <v>42</v>
      </c>
      <c r="B17" s="239"/>
      <c r="C17" s="239"/>
      <c r="D17" s="239"/>
      <c r="E17" s="239"/>
      <c r="F17" s="92"/>
      <c r="G17" s="92">
        <f>SUM(G18:G21)</f>
        <v>0</v>
      </c>
      <c r="H17" s="92"/>
      <c r="I17" s="93">
        <f>SUM(I18:I21)</f>
        <v>0</v>
      </c>
      <c r="J17" s="54"/>
      <c r="K17" s="54"/>
    </row>
    <row r="18" spans="1:11" ht="24" customHeight="1" x14ac:dyDescent="0.25">
      <c r="A18" s="83">
        <v>1</v>
      </c>
      <c r="B18" s="244" t="s">
        <v>47</v>
      </c>
      <c r="C18" s="244"/>
      <c r="D18" s="222"/>
      <c r="E18" s="83" t="s">
        <v>48</v>
      </c>
      <c r="F18" s="84">
        <v>11.57</v>
      </c>
      <c r="G18" s="84">
        <f>F18*D18</f>
        <v>0</v>
      </c>
      <c r="H18" s="84">
        <v>0</v>
      </c>
      <c r="I18" s="84">
        <f>H18*D18</f>
        <v>0</v>
      </c>
      <c r="J18" s="54"/>
      <c r="K18" s="54"/>
    </row>
    <row r="19" spans="1:11" ht="24" customHeight="1" x14ac:dyDescent="0.25">
      <c r="A19" s="33">
        <v>2</v>
      </c>
      <c r="B19" s="230" t="s">
        <v>50</v>
      </c>
      <c r="C19" s="230"/>
      <c r="D19" s="223"/>
      <c r="E19" s="33" t="s">
        <v>48</v>
      </c>
      <c r="F19" s="80">
        <v>0</v>
      </c>
      <c r="G19" s="80">
        <f t="shared" ref="G19:G21" si="0">F19*D19</f>
        <v>0</v>
      </c>
      <c r="H19" s="80">
        <v>132.94</v>
      </c>
      <c r="I19" s="80">
        <f>H19*D19</f>
        <v>0</v>
      </c>
      <c r="J19" s="54"/>
      <c r="K19" s="54"/>
    </row>
    <row r="20" spans="1:11" ht="24" customHeight="1" x14ac:dyDescent="0.25">
      <c r="A20" s="33">
        <v>3</v>
      </c>
      <c r="B20" s="230" t="s">
        <v>51</v>
      </c>
      <c r="C20" s="230"/>
      <c r="D20" s="223"/>
      <c r="E20" s="33" t="s">
        <v>52</v>
      </c>
      <c r="F20" s="80">
        <v>0</v>
      </c>
      <c r="G20" s="80">
        <f t="shared" si="0"/>
        <v>0</v>
      </c>
      <c r="H20" s="80">
        <v>0.14000000000000001</v>
      </c>
      <c r="I20" s="80">
        <f>H20*D20</f>
        <v>0</v>
      </c>
      <c r="J20" s="54"/>
      <c r="K20" s="54"/>
    </row>
    <row r="21" spans="1:11" ht="24" customHeight="1" x14ac:dyDescent="0.25">
      <c r="A21" s="6">
        <v>4</v>
      </c>
      <c r="B21" s="235" t="s">
        <v>54</v>
      </c>
      <c r="C21" s="235"/>
      <c r="D21" s="224"/>
      <c r="E21" s="6" t="s">
        <v>48</v>
      </c>
      <c r="F21" s="32">
        <v>0</v>
      </c>
      <c r="G21" s="32">
        <f t="shared" si="0"/>
        <v>0</v>
      </c>
      <c r="H21" s="32">
        <v>487.45</v>
      </c>
      <c r="I21" s="32">
        <f t="shared" ref="I21" si="1">H21*D21</f>
        <v>0</v>
      </c>
      <c r="J21" s="54"/>
      <c r="K21" s="54"/>
    </row>
    <row r="22" spans="1:11" ht="24" customHeight="1" x14ac:dyDescent="0.25">
      <c r="A22" s="238" t="s">
        <v>56</v>
      </c>
      <c r="B22" s="239"/>
      <c r="C22" s="239"/>
      <c r="D22" s="171"/>
      <c r="E22" s="31"/>
      <c r="F22" s="92"/>
      <c r="G22" s="92">
        <f>SUM(G23:G36)</f>
        <v>0</v>
      </c>
      <c r="H22" s="92"/>
      <c r="I22" s="93">
        <f>SUM(I23:I36)</f>
        <v>0</v>
      </c>
      <c r="J22" s="54"/>
      <c r="K22" s="54"/>
    </row>
    <row r="23" spans="1:11" ht="24" customHeight="1" x14ac:dyDescent="0.25">
      <c r="A23" s="83">
        <v>5</v>
      </c>
      <c r="B23" s="236" t="s">
        <v>57</v>
      </c>
      <c r="C23" s="236"/>
      <c r="D23" s="222"/>
      <c r="E23" s="83" t="s">
        <v>58</v>
      </c>
      <c r="F23" s="84">
        <v>0</v>
      </c>
      <c r="G23" s="84">
        <f>D23*F23</f>
        <v>0</v>
      </c>
      <c r="H23" s="84">
        <v>418.78</v>
      </c>
      <c r="I23" s="84">
        <f>D23*H23</f>
        <v>0</v>
      </c>
      <c r="J23" s="54"/>
      <c r="K23" s="54"/>
    </row>
    <row r="24" spans="1:11" ht="24" customHeight="1" x14ac:dyDescent="0.25">
      <c r="A24" s="33">
        <v>6</v>
      </c>
      <c r="B24" s="230" t="s">
        <v>60</v>
      </c>
      <c r="C24" s="230"/>
      <c r="D24" s="223"/>
      <c r="E24" s="33" t="s">
        <v>58</v>
      </c>
      <c r="F24" s="80">
        <v>0</v>
      </c>
      <c r="G24" s="84">
        <f t="shared" ref="G24:G36" si="2">D24*F24</f>
        <v>0</v>
      </c>
      <c r="H24" s="80">
        <v>662.51</v>
      </c>
      <c r="I24" s="84">
        <f t="shared" ref="I24:I36" si="3">D24*H24</f>
        <v>0</v>
      </c>
      <c r="J24" s="54"/>
      <c r="K24" s="54"/>
    </row>
    <row r="25" spans="1:11" ht="24" customHeight="1" x14ac:dyDescent="0.25">
      <c r="A25" s="33">
        <v>7</v>
      </c>
      <c r="B25" s="230" t="s">
        <v>62</v>
      </c>
      <c r="C25" s="230"/>
      <c r="D25" s="223"/>
      <c r="E25" s="33" t="s">
        <v>58</v>
      </c>
      <c r="F25" s="80">
        <v>0</v>
      </c>
      <c r="G25" s="84">
        <f t="shared" si="2"/>
        <v>0</v>
      </c>
      <c r="H25" s="80">
        <v>1060.5999999999999</v>
      </c>
      <c r="I25" s="84">
        <f t="shared" si="3"/>
        <v>0</v>
      </c>
      <c r="J25" s="54"/>
      <c r="K25" s="54"/>
    </row>
    <row r="26" spans="1:11" s="204" customFormat="1" ht="24" customHeight="1" x14ac:dyDescent="0.25">
      <c r="A26" s="211">
        <v>8</v>
      </c>
      <c r="B26" s="237" t="s">
        <v>63</v>
      </c>
      <c r="C26" s="237"/>
      <c r="D26" s="225"/>
      <c r="E26" s="211" t="s">
        <v>64</v>
      </c>
      <c r="F26" s="212">
        <v>0</v>
      </c>
      <c r="G26" s="84">
        <f>D26*F26</f>
        <v>0</v>
      </c>
      <c r="H26" s="212">
        <v>2.11</v>
      </c>
      <c r="I26" s="84">
        <f t="shared" si="3"/>
        <v>0</v>
      </c>
      <c r="J26" s="213"/>
      <c r="K26" s="213"/>
    </row>
    <row r="27" spans="1:11" s="204" customFormat="1" ht="24" customHeight="1" x14ac:dyDescent="0.25">
      <c r="A27" s="211">
        <v>9</v>
      </c>
      <c r="B27" s="237" t="s">
        <v>65</v>
      </c>
      <c r="C27" s="237"/>
      <c r="D27" s="225"/>
      <c r="E27" s="211" t="s">
        <v>64</v>
      </c>
      <c r="F27" s="212">
        <v>0</v>
      </c>
      <c r="G27" s="84">
        <f t="shared" si="2"/>
        <v>0</v>
      </c>
      <c r="H27" s="212">
        <v>2.66</v>
      </c>
      <c r="I27" s="84">
        <f t="shared" si="3"/>
        <v>0</v>
      </c>
      <c r="J27" s="213"/>
      <c r="K27" s="213"/>
    </row>
    <row r="28" spans="1:11" s="204" customFormat="1" ht="24" customHeight="1" x14ac:dyDescent="0.25">
      <c r="A28" s="211">
        <v>10</v>
      </c>
      <c r="B28" s="237" t="s">
        <v>66</v>
      </c>
      <c r="C28" s="237"/>
      <c r="D28" s="225"/>
      <c r="E28" s="211" t="s">
        <v>64</v>
      </c>
      <c r="F28" s="212">
        <v>0</v>
      </c>
      <c r="G28" s="84">
        <f t="shared" si="2"/>
        <v>0</v>
      </c>
      <c r="H28" s="212">
        <v>3.66</v>
      </c>
      <c r="I28" s="84">
        <f t="shared" si="3"/>
        <v>0</v>
      </c>
      <c r="J28" s="213"/>
      <c r="K28" s="213"/>
    </row>
    <row r="29" spans="1:11" s="204" customFormat="1" ht="24" customHeight="1" x14ac:dyDescent="0.25">
      <c r="A29" s="211">
        <v>11</v>
      </c>
      <c r="B29" s="237" t="s">
        <v>68</v>
      </c>
      <c r="C29" s="237"/>
      <c r="D29" s="225"/>
      <c r="E29" s="211" t="s">
        <v>58</v>
      </c>
      <c r="F29" s="212">
        <v>0</v>
      </c>
      <c r="G29" s="84">
        <f t="shared" si="2"/>
        <v>0</v>
      </c>
      <c r="H29" s="212">
        <v>132.94</v>
      </c>
      <c r="I29" s="84">
        <f t="shared" si="3"/>
        <v>0</v>
      </c>
      <c r="J29" s="213"/>
      <c r="K29" s="213"/>
    </row>
    <row r="30" spans="1:11" s="204" customFormat="1" ht="24" customHeight="1" x14ac:dyDescent="0.25">
      <c r="A30" s="211">
        <v>12</v>
      </c>
      <c r="B30" s="237" t="s">
        <v>69</v>
      </c>
      <c r="C30" s="237"/>
      <c r="D30" s="225"/>
      <c r="E30" s="211" t="s">
        <v>58</v>
      </c>
      <c r="F30" s="212">
        <v>0</v>
      </c>
      <c r="G30" s="84">
        <f t="shared" si="2"/>
        <v>0</v>
      </c>
      <c r="H30" s="212">
        <v>155.1</v>
      </c>
      <c r="I30" s="84">
        <f t="shared" si="3"/>
        <v>0</v>
      </c>
      <c r="J30" s="213"/>
      <c r="K30" s="213"/>
    </row>
    <row r="31" spans="1:11" s="204" customFormat="1" ht="24" customHeight="1" x14ac:dyDescent="0.25">
      <c r="A31" s="211">
        <v>13</v>
      </c>
      <c r="B31" s="237" t="s">
        <v>71</v>
      </c>
      <c r="C31" s="237"/>
      <c r="D31" s="225"/>
      <c r="E31" s="211" t="s">
        <v>58</v>
      </c>
      <c r="F31" s="212">
        <v>0</v>
      </c>
      <c r="G31" s="84">
        <f t="shared" si="2"/>
        <v>0</v>
      </c>
      <c r="H31" s="212">
        <v>199.41</v>
      </c>
      <c r="I31" s="84">
        <f t="shared" si="3"/>
        <v>0</v>
      </c>
      <c r="J31" s="213"/>
      <c r="K31" s="213"/>
    </row>
    <row r="32" spans="1:11" s="204" customFormat="1" ht="24" customHeight="1" x14ac:dyDescent="0.25">
      <c r="A32" s="211">
        <v>14</v>
      </c>
      <c r="B32" s="237" t="s">
        <v>73</v>
      </c>
      <c r="C32" s="237"/>
      <c r="D32" s="225"/>
      <c r="E32" s="211" t="s">
        <v>58</v>
      </c>
      <c r="F32" s="212">
        <v>0</v>
      </c>
      <c r="G32" s="84">
        <f t="shared" si="2"/>
        <v>0</v>
      </c>
      <c r="H32" s="212">
        <v>197.64</v>
      </c>
      <c r="I32" s="84">
        <f t="shared" si="3"/>
        <v>0</v>
      </c>
      <c r="J32" s="213"/>
      <c r="K32" s="213"/>
    </row>
    <row r="33" spans="1:11" ht="24" customHeight="1" x14ac:dyDescent="0.25">
      <c r="A33" s="33">
        <v>15</v>
      </c>
      <c r="B33" s="230" t="s">
        <v>75</v>
      </c>
      <c r="C33" s="230"/>
      <c r="D33" s="223"/>
      <c r="E33" s="33" t="s">
        <v>64</v>
      </c>
      <c r="F33" s="80">
        <v>0</v>
      </c>
      <c r="G33" s="84">
        <f t="shared" si="2"/>
        <v>0</v>
      </c>
      <c r="H33" s="80">
        <v>2.5099999999999998</v>
      </c>
      <c r="I33" s="84">
        <f t="shared" si="3"/>
        <v>0</v>
      </c>
      <c r="J33" s="54"/>
      <c r="K33" s="54"/>
    </row>
    <row r="34" spans="1:11" ht="24" customHeight="1" x14ac:dyDescent="0.25">
      <c r="A34" s="33">
        <v>16</v>
      </c>
      <c r="B34" s="230" t="s">
        <v>77</v>
      </c>
      <c r="C34" s="230"/>
      <c r="D34" s="223"/>
      <c r="E34" s="33" t="s">
        <v>64</v>
      </c>
      <c r="F34" s="80">
        <v>0</v>
      </c>
      <c r="G34" s="84">
        <f t="shared" si="2"/>
        <v>0</v>
      </c>
      <c r="H34" s="80">
        <v>5.32</v>
      </c>
      <c r="I34" s="84">
        <f t="shared" si="3"/>
        <v>0</v>
      </c>
      <c r="J34" s="54"/>
      <c r="K34" s="54"/>
    </row>
    <row r="35" spans="1:11" ht="24" customHeight="1" x14ac:dyDescent="0.25">
      <c r="A35" s="33">
        <v>17</v>
      </c>
      <c r="B35" s="230" t="s">
        <v>79</v>
      </c>
      <c r="C35" s="230"/>
      <c r="D35" s="223"/>
      <c r="E35" s="33" t="s">
        <v>58</v>
      </c>
      <c r="F35" s="80">
        <v>0</v>
      </c>
      <c r="G35" s="84">
        <f t="shared" si="2"/>
        <v>0</v>
      </c>
      <c r="H35" s="80">
        <v>11344.34</v>
      </c>
      <c r="I35" s="84">
        <f t="shared" si="3"/>
        <v>0</v>
      </c>
      <c r="J35" s="54"/>
      <c r="K35" s="54"/>
    </row>
    <row r="36" spans="1:11" ht="24" customHeight="1" x14ac:dyDescent="0.25">
      <c r="A36" s="6">
        <v>18</v>
      </c>
      <c r="B36" s="235" t="s">
        <v>81</v>
      </c>
      <c r="C36" s="235"/>
      <c r="D36" s="224"/>
      <c r="E36" s="6" t="s">
        <v>82</v>
      </c>
      <c r="F36" s="32">
        <v>0</v>
      </c>
      <c r="G36" s="84">
        <f t="shared" si="2"/>
        <v>0</v>
      </c>
      <c r="H36" s="32">
        <v>5.32</v>
      </c>
      <c r="I36" s="84">
        <f t="shared" si="3"/>
        <v>0</v>
      </c>
      <c r="J36" s="54"/>
      <c r="K36" s="54"/>
    </row>
    <row r="37" spans="1:11" ht="24" customHeight="1" x14ac:dyDescent="0.25">
      <c r="A37" s="238" t="s">
        <v>84</v>
      </c>
      <c r="B37" s="239"/>
      <c r="C37" s="31"/>
      <c r="D37" s="171"/>
      <c r="E37" s="31"/>
      <c r="F37" s="92"/>
      <c r="G37" s="92">
        <f>SUM(G38:G46)</f>
        <v>0</v>
      </c>
      <c r="H37" s="92"/>
      <c r="I37" s="93">
        <f>SUM(I38:I46)</f>
        <v>0</v>
      </c>
      <c r="J37" s="54"/>
      <c r="K37" s="54"/>
    </row>
    <row r="38" spans="1:11" ht="24" customHeight="1" x14ac:dyDescent="0.25">
      <c r="A38" s="83">
        <v>19</v>
      </c>
      <c r="B38" s="236" t="s">
        <v>85</v>
      </c>
      <c r="C38" s="236"/>
      <c r="D38" s="222"/>
      <c r="E38" s="83" t="s">
        <v>58</v>
      </c>
      <c r="F38" s="84">
        <v>11.57</v>
      </c>
      <c r="G38" s="84">
        <f>D38*F38</f>
        <v>0</v>
      </c>
      <c r="H38" s="84">
        <v>485.25</v>
      </c>
      <c r="I38" s="84">
        <f>H38*D38</f>
        <v>0</v>
      </c>
      <c r="J38" s="54"/>
      <c r="K38" s="54"/>
    </row>
    <row r="39" spans="1:11" ht="24" customHeight="1" x14ac:dyDescent="0.25">
      <c r="A39" s="33">
        <v>20</v>
      </c>
      <c r="B39" s="230" t="s">
        <v>87</v>
      </c>
      <c r="C39" s="230"/>
      <c r="D39" s="223"/>
      <c r="E39" s="33" t="s">
        <v>58</v>
      </c>
      <c r="F39" s="80">
        <v>11.57</v>
      </c>
      <c r="G39" s="80">
        <f t="shared" ref="G39:G46" si="4">D39*F39</f>
        <v>0</v>
      </c>
      <c r="H39" s="80">
        <v>662.51</v>
      </c>
      <c r="I39" s="80">
        <f t="shared" ref="I39:I46" si="5">H39*D39</f>
        <v>0</v>
      </c>
      <c r="J39" s="54"/>
      <c r="K39" s="54"/>
    </row>
    <row r="40" spans="1:11" ht="24" customHeight="1" x14ac:dyDescent="0.25">
      <c r="A40" s="33">
        <v>21</v>
      </c>
      <c r="B40" s="230" t="s">
        <v>88</v>
      </c>
      <c r="C40" s="230"/>
      <c r="D40" s="223"/>
      <c r="E40" s="33" t="s">
        <v>58</v>
      </c>
      <c r="F40" s="80">
        <v>11.57</v>
      </c>
      <c r="G40" s="80">
        <f t="shared" si="4"/>
        <v>0</v>
      </c>
      <c r="H40" s="80">
        <v>1415.11</v>
      </c>
      <c r="I40" s="80">
        <f t="shared" si="5"/>
        <v>0</v>
      </c>
      <c r="J40" s="54"/>
      <c r="K40" s="54"/>
    </row>
    <row r="41" spans="1:11" ht="24" customHeight="1" x14ac:dyDescent="0.25">
      <c r="A41" s="33">
        <v>22</v>
      </c>
      <c r="B41" s="230" t="s">
        <v>90</v>
      </c>
      <c r="C41" s="230"/>
      <c r="D41" s="223"/>
      <c r="E41" s="33" t="s">
        <v>64</v>
      </c>
      <c r="F41" s="80">
        <v>0.06</v>
      </c>
      <c r="G41" s="80">
        <f t="shared" si="4"/>
        <v>0</v>
      </c>
      <c r="H41" s="80">
        <v>2.66</v>
      </c>
      <c r="I41" s="80">
        <f t="shared" si="5"/>
        <v>0</v>
      </c>
      <c r="J41" s="54"/>
      <c r="K41" s="54"/>
    </row>
    <row r="42" spans="1:11" ht="24" customHeight="1" x14ac:dyDescent="0.25">
      <c r="A42" s="33">
        <v>23</v>
      </c>
      <c r="B42" s="230" t="s">
        <v>92</v>
      </c>
      <c r="C42" s="230"/>
      <c r="D42" s="223"/>
      <c r="E42" s="33" t="s">
        <v>64</v>
      </c>
      <c r="F42" s="80">
        <v>0.06</v>
      </c>
      <c r="G42" s="80">
        <f t="shared" si="4"/>
        <v>0</v>
      </c>
      <c r="H42" s="80">
        <v>3.66</v>
      </c>
      <c r="I42" s="80">
        <f t="shared" si="5"/>
        <v>0</v>
      </c>
      <c r="J42" s="54"/>
      <c r="K42" s="54"/>
    </row>
    <row r="43" spans="1:11" ht="24" customHeight="1" x14ac:dyDescent="0.25">
      <c r="A43" s="33">
        <v>24</v>
      </c>
      <c r="B43" s="230" t="s">
        <v>93</v>
      </c>
      <c r="C43" s="230"/>
      <c r="D43" s="223"/>
      <c r="E43" s="33" t="s">
        <v>94</v>
      </c>
      <c r="F43" s="80">
        <v>0.12</v>
      </c>
      <c r="G43" s="80">
        <f t="shared" si="4"/>
        <v>0</v>
      </c>
      <c r="H43" s="80">
        <v>3.54</v>
      </c>
      <c r="I43" s="80">
        <f t="shared" si="5"/>
        <v>0</v>
      </c>
      <c r="J43" s="54"/>
      <c r="K43" s="54"/>
    </row>
    <row r="44" spans="1:11" ht="24" customHeight="1" x14ac:dyDescent="0.25">
      <c r="A44" s="33">
        <v>25</v>
      </c>
      <c r="B44" s="230" t="s">
        <v>95</v>
      </c>
      <c r="C44" s="230"/>
      <c r="D44" s="223"/>
      <c r="E44" s="33" t="s">
        <v>94</v>
      </c>
      <c r="F44" s="80">
        <v>0.12</v>
      </c>
      <c r="G44" s="80">
        <f t="shared" si="4"/>
        <v>0</v>
      </c>
      <c r="H44" s="80">
        <v>4.4400000000000004</v>
      </c>
      <c r="I44" s="80">
        <f t="shared" si="5"/>
        <v>0</v>
      </c>
      <c r="J44" s="54"/>
      <c r="K44" s="54"/>
    </row>
    <row r="45" spans="1:11" ht="24" customHeight="1" x14ac:dyDescent="0.25">
      <c r="A45" s="33">
        <v>26</v>
      </c>
      <c r="B45" s="230" t="s">
        <v>96</v>
      </c>
      <c r="C45" s="230"/>
      <c r="D45" s="223"/>
      <c r="E45" s="33" t="s">
        <v>58</v>
      </c>
      <c r="F45" s="80">
        <v>11.57</v>
      </c>
      <c r="G45" s="80">
        <f t="shared" si="4"/>
        <v>0</v>
      </c>
      <c r="H45" s="80">
        <v>265.88</v>
      </c>
      <c r="I45" s="80">
        <f t="shared" si="5"/>
        <v>0</v>
      </c>
      <c r="J45" s="54"/>
      <c r="K45" s="54"/>
    </row>
    <row r="46" spans="1:11" ht="24" customHeight="1" x14ac:dyDescent="0.25">
      <c r="A46" s="6">
        <v>27</v>
      </c>
      <c r="B46" s="235" t="s">
        <v>81</v>
      </c>
      <c r="C46" s="235"/>
      <c r="D46" s="224"/>
      <c r="E46" s="6" t="s">
        <v>82</v>
      </c>
      <c r="F46" s="32">
        <v>0</v>
      </c>
      <c r="G46" s="32">
        <f t="shared" si="4"/>
        <v>0</v>
      </c>
      <c r="H46" s="32">
        <v>5.32</v>
      </c>
      <c r="I46" s="32">
        <f t="shared" si="5"/>
        <v>0</v>
      </c>
      <c r="J46" s="54"/>
      <c r="K46" s="54"/>
    </row>
    <row r="47" spans="1:11" ht="24" customHeight="1" x14ac:dyDescent="0.25">
      <c r="A47" s="231" t="s">
        <v>99</v>
      </c>
      <c r="B47" s="231"/>
      <c r="C47" s="220"/>
      <c r="D47" s="171"/>
      <c r="E47" s="220"/>
      <c r="F47" s="221"/>
      <c r="G47" s="221">
        <f>SUM(G48:G70)</f>
        <v>0</v>
      </c>
      <c r="H47" s="221"/>
      <c r="I47" s="221">
        <f>SUM(I48:I70)</f>
        <v>0</v>
      </c>
      <c r="J47" s="54"/>
      <c r="K47" s="54"/>
    </row>
    <row r="48" spans="1:11" ht="24" customHeight="1" x14ac:dyDescent="0.25">
      <c r="A48" s="83">
        <v>28</v>
      </c>
      <c r="B48" s="236" t="s">
        <v>101</v>
      </c>
      <c r="C48" s="236"/>
      <c r="D48" s="222"/>
      <c r="E48" s="88" t="s">
        <v>58</v>
      </c>
      <c r="F48" s="84">
        <v>0</v>
      </c>
      <c r="G48" s="84">
        <f>D48*F48</f>
        <v>0</v>
      </c>
      <c r="H48" s="84">
        <v>598.24</v>
      </c>
      <c r="I48" s="84">
        <f>H48*D48</f>
        <v>0</v>
      </c>
      <c r="J48" s="54"/>
      <c r="K48" s="54"/>
    </row>
    <row r="49" spans="1:11" ht="24" customHeight="1" x14ac:dyDescent="0.25">
      <c r="A49" s="33">
        <v>29</v>
      </c>
      <c r="B49" s="230" t="s">
        <v>103</v>
      </c>
      <c r="C49" s="230"/>
      <c r="D49" s="223"/>
      <c r="E49" s="81" t="s">
        <v>58</v>
      </c>
      <c r="F49" s="80">
        <v>0</v>
      </c>
      <c r="G49" s="80">
        <f t="shared" ref="G49:G70" si="6">D49*F49</f>
        <v>0</v>
      </c>
      <c r="H49" s="80">
        <v>155.1</v>
      </c>
      <c r="I49" s="80">
        <f t="shared" ref="I49:I70" si="7">H49*D49</f>
        <v>0</v>
      </c>
      <c r="J49" s="54"/>
      <c r="K49" s="54"/>
    </row>
    <row r="50" spans="1:11" ht="24" customHeight="1" x14ac:dyDescent="0.25">
      <c r="A50" s="33">
        <v>30</v>
      </c>
      <c r="B50" s="240" t="s">
        <v>105</v>
      </c>
      <c r="C50" s="240"/>
      <c r="D50" s="223"/>
      <c r="E50" s="81" t="s">
        <v>58</v>
      </c>
      <c r="F50" s="80">
        <v>0</v>
      </c>
      <c r="G50" s="80">
        <f t="shared" si="6"/>
        <v>0</v>
      </c>
      <c r="H50" s="80">
        <v>1728.24</v>
      </c>
      <c r="I50" s="80">
        <f t="shared" si="7"/>
        <v>0</v>
      </c>
      <c r="J50" s="54"/>
      <c r="K50" s="54"/>
    </row>
    <row r="51" spans="1:11" ht="24" customHeight="1" x14ac:dyDescent="0.25">
      <c r="A51" s="33">
        <v>31</v>
      </c>
      <c r="B51" s="240" t="s">
        <v>107</v>
      </c>
      <c r="C51" s="240"/>
      <c r="D51" s="223"/>
      <c r="E51" s="81" t="s">
        <v>58</v>
      </c>
      <c r="F51" s="80">
        <v>0</v>
      </c>
      <c r="G51" s="80">
        <f t="shared" si="6"/>
        <v>0</v>
      </c>
      <c r="H51" s="80">
        <v>1595.3</v>
      </c>
      <c r="I51" s="80">
        <f t="shared" si="7"/>
        <v>0</v>
      </c>
      <c r="J51" s="54"/>
      <c r="K51" s="54"/>
    </row>
    <row r="52" spans="1:11" ht="24" customHeight="1" x14ac:dyDescent="0.25">
      <c r="A52" s="33">
        <v>32</v>
      </c>
      <c r="B52" s="240" t="s">
        <v>109</v>
      </c>
      <c r="C52" s="240"/>
      <c r="D52" s="223"/>
      <c r="E52" s="81" t="s">
        <v>58</v>
      </c>
      <c r="F52" s="80">
        <v>0</v>
      </c>
      <c r="G52" s="80">
        <f t="shared" si="6"/>
        <v>0</v>
      </c>
      <c r="H52" s="80">
        <v>420.98</v>
      </c>
      <c r="I52" s="80">
        <f t="shared" si="7"/>
        <v>0</v>
      </c>
      <c r="J52" s="54"/>
      <c r="K52" s="54"/>
    </row>
    <row r="53" spans="1:11" ht="24" customHeight="1" x14ac:dyDescent="0.25">
      <c r="A53" s="33">
        <v>33</v>
      </c>
      <c r="B53" s="240" t="s">
        <v>111</v>
      </c>
      <c r="C53" s="240"/>
      <c r="D53" s="223"/>
      <c r="E53" s="81" t="s">
        <v>58</v>
      </c>
      <c r="F53" s="80">
        <v>0</v>
      </c>
      <c r="G53" s="80">
        <f t="shared" si="6"/>
        <v>0</v>
      </c>
      <c r="H53" s="80">
        <v>155.1</v>
      </c>
      <c r="I53" s="80">
        <f t="shared" si="7"/>
        <v>0</v>
      </c>
      <c r="J53" s="54"/>
      <c r="K53" s="54"/>
    </row>
    <row r="54" spans="1:11" ht="24" customHeight="1" x14ac:dyDescent="0.25">
      <c r="A54" s="33">
        <v>34</v>
      </c>
      <c r="B54" s="240" t="s">
        <v>112</v>
      </c>
      <c r="C54" s="240"/>
      <c r="D54" s="223"/>
      <c r="E54" s="81" t="s">
        <v>58</v>
      </c>
      <c r="F54" s="80">
        <v>0</v>
      </c>
      <c r="G54" s="80">
        <f t="shared" si="6"/>
        <v>0</v>
      </c>
      <c r="H54" s="80">
        <v>155.1</v>
      </c>
      <c r="I54" s="80">
        <f t="shared" si="7"/>
        <v>0</v>
      </c>
      <c r="J54" s="54"/>
      <c r="K54" s="54"/>
    </row>
    <row r="55" spans="1:11" ht="24" customHeight="1" x14ac:dyDescent="0.25">
      <c r="A55" s="33">
        <v>35</v>
      </c>
      <c r="B55" s="240" t="s">
        <v>114</v>
      </c>
      <c r="C55" s="240"/>
      <c r="D55" s="223"/>
      <c r="E55" s="81" t="s">
        <v>58</v>
      </c>
      <c r="F55" s="80">
        <v>0</v>
      </c>
      <c r="G55" s="80">
        <f t="shared" si="6"/>
        <v>0</v>
      </c>
      <c r="H55" s="80">
        <v>288.04000000000002</v>
      </c>
      <c r="I55" s="80">
        <f t="shared" si="7"/>
        <v>0</v>
      </c>
      <c r="J55" s="54"/>
      <c r="K55" s="54"/>
    </row>
    <row r="56" spans="1:11" ht="24" customHeight="1" x14ac:dyDescent="0.25">
      <c r="A56" s="33">
        <v>36</v>
      </c>
      <c r="B56" s="240" t="s">
        <v>115</v>
      </c>
      <c r="C56" s="240"/>
      <c r="D56" s="223"/>
      <c r="E56" s="81" t="s">
        <v>58</v>
      </c>
      <c r="F56" s="80">
        <v>0</v>
      </c>
      <c r="G56" s="80">
        <f t="shared" si="6"/>
        <v>0</v>
      </c>
      <c r="H56" s="80">
        <v>288.04000000000002</v>
      </c>
      <c r="I56" s="80">
        <f t="shared" si="7"/>
        <v>0</v>
      </c>
      <c r="J56" s="54"/>
      <c r="K56" s="54"/>
    </row>
    <row r="57" spans="1:11" ht="24" customHeight="1" x14ac:dyDescent="0.25">
      <c r="A57" s="33">
        <v>37</v>
      </c>
      <c r="B57" s="240" t="s">
        <v>116</v>
      </c>
      <c r="C57" s="240"/>
      <c r="D57" s="223"/>
      <c r="E57" s="81" t="s">
        <v>58</v>
      </c>
      <c r="F57" s="80">
        <v>0</v>
      </c>
      <c r="G57" s="80">
        <f t="shared" si="6"/>
        <v>0</v>
      </c>
      <c r="H57" s="80">
        <v>243.73</v>
      </c>
      <c r="I57" s="80">
        <f t="shared" si="7"/>
        <v>0</v>
      </c>
      <c r="J57" s="54"/>
      <c r="K57" s="54"/>
    </row>
    <row r="58" spans="1:11" ht="24" customHeight="1" x14ac:dyDescent="0.25">
      <c r="A58" s="33">
        <v>38</v>
      </c>
      <c r="B58" s="240" t="s">
        <v>118</v>
      </c>
      <c r="C58" s="240"/>
      <c r="D58" s="223"/>
      <c r="E58" s="81" t="s">
        <v>58</v>
      </c>
      <c r="F58" s="80">
        <v>0</v>
      </c>
      <c r="G58" s="80">
        <f t="shared" si="6"/>
        <v>0</v>
      </c>
      <c r="H58" s="80">
        <v>243.73</v>
      </c>
      <c r="I58" s="80">
        <f t="shared" si="7"/>
        <v>0</v>
      </c>
      <c r="J58" s="54"/>
      <c r="K58" s="54"/>
    </row>
    <row r="59" spans="1:11" ht="24" customHeight="1" x14ac:dyDescent="0.25">
      <c r="A59" s="33">
        <v>39</v>
      </c>
      <c r="B59" s="240" t="s">
        <v>120</v>
      </c>
      <c r="C59" s="240"/>
      <c r="D59" s="223"/>
      <c r="E59" s="81" t="s">
        <v>58</v>
      </c>
      <c r="F59" s="80">
        <v>0</v>
      </c>
      <c r="G59" s="80">
        <f t="shared" si="6"/>
        <v>0</v>
      </c>
      <c r="H59" s="80">
        <v>221.57</v>
      </c>
      <c r="I59" s="80">
        <f t="shared" si="7"/>
        <v>0</v>
      </c>
      <c r="J59" s="54"/>
      <c r="K59" s="54"/>
    </row>
    <row r="60" spans="1:11" ht="24" customHeight="1" x14ac:dyDescent="0.25">
      <c r="A60" s="33">
        <v>40</v>
      </c>
      <c r="B60" s="240" t="s">
        <v>121</v>
      </c>
      <c r="C60" s="240"/>
      <c r="D60" s="223"/>
      <c r="E60" s="81" t="s">
        <v>58</v>
      </c>
      <c r="F60" s="80">
        <v>0</v>
      </c>
      <c r="G60" s="80">
        <f t="shared" si="6"/>
        <v>0</v>
      </c>
      <c r="H60" s="80">
        <v>221.57</v>
      </c>
      <c r="I60" s="80">
        <f t="shared" si="7"/>
        <v>0</v>
      </c>
      <c r="J60" s="54"/>
      <c r="K60" s="54"/>
    </row>
    <row r="61" spans="1:11" ht="24" customHeight="1" x14ac:dyDescent="0.25">
      <c r="A61" s="33">
        <v>41</v>
      </c>
      <c r="B61" s="240" t="s">
        <v>122</v>
      </c>
      <c r="C61" s="240"/>
      <c r="D61" s="223"/>
      <c r="E61" s="81" t="s">
        <v>58</v>
      </c>
      <c r="F61" s="80">
        <v>0</v>
      </c>
      <c r="G61" s="80">
        <f t="shared" si="6"/>
        <v>0</v>
      </c>
      <c r="H61" s="80">
        <v>221.57</v>
      </c>
      <c r="I61" s="80">
        <f t="shared" si="7"/>
        <v>0</v>
      </c>
      <c r="J61" s="54"/>
      <c r="K61" s="54"/>
    </row>
    <row r="62" spans="1:11" ht="24" customHeight="1" x14ac:dyDescent="0.25">
      <c r="A62" s="33">
        <v>42</v>
      </c>
      <c r="B62" s="240" t="s">
        <v>123</v>
      </c>
      <c r="C62" s="240"/>
      <c r="D62" s="223"/>
      <c r="E62" s="81" t="s">
        <v>58</v>
      </c>
      <c r="F62" s="80">
        <v>0</v>
      </c>
      <c r="G62" s="80">
        <f t="shared" si="6"/>
        <v>0</v>
      </c>
      <c r="H62" s="80">
        <v>221.57</v>
      </c>
      <c r="I62" s="80">
        <f t="shared" si="7"/>
        <v>0</v>
      </c>
      <c r="J62" s="54"/>
      <c r="K62" s="54"/>
    </row>
    <row r="63" spans="1:11" ht="24" customHeight="1" x14ac:dyDescent="0.25">
      <c r="A63" s="33">
        <v>43</v>
      </c>
      <c r="B63" s="240" t="s">
        <v>124</v>
      </c>
      <c r="C63" s="240"/>
      <c r="D63" s="223"/>
      <c r="E63" s="81" t="s">
        <v>64</v>
      </c>
      <c r="F63" s="80">
        <v>0</v>
      </c>
      <c r="G63" s="80">
        <f t="shared" si="6"/>
        <v>0</v>
      </c>
      <c r="H63" s="80">
        <v>61.45</v>
      </c>
      <c r="I63" s="80">
        <f t="shared" si="7"/>
        <v>0</v>
      </c>
      <c r="J63" s="54"/>
      <c r="K63" s="54"/>
    </row>
    <row r="64" spans="1:11" ht="24" customHeight="1" x14ac:dyDescent="0.25">
      <c r="A64" s="33">
        <v>44</v>
      </c>
      <c r="B64" s="240" t="s">
        <v>126</v>
      </c>
      <c r="C64" s="240"/>
      <c r="D64" s="223"/>
      <c r="E64" s="81" t="s">
        <v>64</v>
      </c>
      <c r="F64" s="80">
        <v>0</v>
      </c>
      <c r="G64" s="80">
        <f t="shared" si="6"/>
        <v>0</v>
      </c>
      <c r="H64" s="80">
        <v>8.86</v>
      </c>
      <c r="I64" s="80">
        <f t="shared" si="7"/>
        <v>0</v>
      </c>
      <c r="J64" s="54"/>
      <c r="K64" s="54"/>
    </row>
    <row r="65" spans="1:11" ht="24" customHeight="1" x14ac:dyDescent="0.25">
      <c r="A65" s="33">
        <v>45</v>
      </c>
      <c r="B65" s="241" t="s">
        <v>128</v>
      </c>
      <c r="C65" s="241"/>
      <c r="D65" s="223"/>
      <c r="E65" s="81" t="s">
        <v>58</v>
      </c>
      <c r="F65" s="80">
        <v>0</v>
      </c>
      <c r="G65" s="80">
        <f t="shared" si="6"/>
        <v>0</v>
      </c>
      <c r="H65" s="80">
        <v>1595.3</v>
      </c>
      <c r="I65" s="80">
        <f t="shared" si="7"/>
        <v>0</v>
      </c>
      <c r="J65" s="54"/>
      <c r="K65" s="54"/>
    </row>
    <row r="66" spans="1:11" ht="24" customHeight="1" x14ac:dyDescent="0.25">
      <c r="A66" s="33">
        <v>46</v>
      </c>
      <c r="B66" s="241" t="s">
        <v>130</v>
      </c>
      <c r="C66" s="241"/>
      <c r="D66" s="223"/>
      <c r="E66" s="81" t="s">
        <v>64</v>
      </c>
      <c r="F66" s="80">
        <v>0</v>
      </c>
      <c r="G66" s="80">
        <f t="shared" si="6"/>
        <v>0</v>
      </c>
      <c r="H66" s="80">
        <v>1.77</v>
      </c>
      <c r="I66" s="80">
        <f t="shared" si="7"/>
        <v>0</v>
      </c>
      <c r="J66" s="54"/>
      <c r="K66" s="54"/>
    </row>
    <row r="67" spans="1:11" ht="24" customHeight="1" x14ac:dyDescent="0.25">
      <c r="A67" s="33">
        <v>47</v>
      </c>
      <c r="B67" s="241" t="s">
        <v>132</v>
      </c>
      <c r="C67" s="241"/>
      <c r="D67" s="223"/>
      <c r="E67" s="81" t="s">
        <v>64</v>
      </c>
      <c r="F67" s="80">
        <v>0</v>
      </c>
      <c r="G67" s="80">
        <f t="shared" si="6"/>
        <v>0</v>
      </c>
      <c r="H67" s="80">
        <v>2.66</v>
      </c>
      <c r="I67" s="80">
        <f t="shared" si="7"/>
        <v>0</v>
      </c>
      <c r="J67" s="54"/>
      <c r="K67" s="54"/>
    </row>
    <row r="68" spans="1:11" ht="24" customHeight="1" x14ac:dyDescent="0.25">
      <c r="A68" s="33">
        <v>48</v>
      </c>
      <c r="B68" s="241" t="s">
        <v>134</v>
      </c>
      <c r="C68" s="241"/>
      <c r="D68" s="223"/>
      <c r="E68" s="81" t="s">
        <v>64</v>
      </c>
      <c r="F68" s="80">
        <v>0</v>
      </c>
      <c r="G68" s="80">
        <f t="shared" si="6"/>
        <v>0</v>
      </c>
      <c r="H68" s="80">
        <v>3.66</v>
      </c>
      <c r="I68" s="80">
        <f t="shared" si="7"/>
        <v>0</v>
      </c>
      <c r="J68" s="54"/>
      <c r="K68" s="54"/>
    </row>
    <row r="69" spans="1:11" ht="24" customHeight="1" x14ac:dyDescent="0.25">
      <c r="A69" s="33">
        <v>49</v>
      </c>
      <c r="B69" s="241" t="s">
        <v>81</v>
      </c>
      <c r="C69" s="241"/>
      <c r="D69" s="223"/>
      <c r="E69" s="81" t="s">
        <v>82</v>
      </c>
      <c r="F69" s="80">
        <v>0</v>
      </c>
      <c r="G69" s="80">
        <f t="shared" si="6"/>
        <v>0</v>
      </c>
      <c r="H69" s="80">
        <v>5.32</v>
      </c>
      <c r="I69" s="80">
        <f t="shared" si="7"/>
        <v>0</v>
      </c>
      <c r="J69" s="54"/>
      <c r="K69" s="54"/>
    </row>
    <row r="70" spans="1:11" ht="24" customHeight="1" x14ac:dyDescent="0.25">
      <c r="A70" s="6">
        <v>50</v>
      </c>
      <c r="B70" s="242" t="s">
        <v>136</v>
      </c>
      <c r="C70" s="242"/>
      <c r="D70" s="224"/>
      <c r="E70" s="85" t="s">
        <v>82</v>
      </c>
      <c r="F70" s="32">
        <v>0</v>
      </c>
      <c r="G70" s="32">
        <f t="shared" si="6"/>
        <v>0</v>
      </c>
      <c r="H70" s="32">
        <v>6.21</v>
      </c>
      <c r="I70" s="32">
        <f t="shared" si="7"/>
        <v>0</v>
      </c>
      <c r="J70" s="54"/>
      <c r="K70" s="54"/>
    </row>
    <row r="71" spans="1:11" ht="24" customHeight="1" x14ac:dyDescent="0.25">
      <c r="A71" s="238" t="s">
        <v>137</v>
      </c>
      <c r="B71" s="239"/>
      <c r="C71" s="31"/>
      <c r="D71" s="171"/>
      <c r="E71" s="31"/>
      <c r="F71" s="92"/>
      <c r="G71" s="92">
        <f>SUM(G72:G76)</f>
        <v>0</v>
      </c>
      <c r="H71" s="92"/>
      <c r="I71" s="93">
        <f>SUM(I72:I76)</f>
        <v>0</v>
      </c>
      <c r="J71" s="54"/>
      <c r="K71" s="54"/>
    </row>
    <row r="72" spans="1:11" ht="24" customHeight="1" x14ac:dyDescent="0.25">
      <c r="A72" s="83">
        <v>51</v>
      </c>
      <c r="B72" s="236" t="s">
        <v>137</v>
      </c>
      <c r="C72" s="236"/>
      <c r="D72" s="222"/>
      <c r="E72" s="89" t="s">
        <v>82</v>
      </c>
      <c r="F72" s="84">
        <v>0.05</v>
      </c>
      <c r="G72" s="84">
        <f>F72*D72</f>
        <v>0</v>
      </c>
      <c r="H72" s="84">
        <v>0.95</v>
      </c>
      <c r="I72" s="84">
        <f>H72*D72</f>
        <v>0</v>
      </c>
      <c r="J72" s="54"/>
      <c r="K72" s="54"/>
    </row>
    <row r="73" spans="1:11" ht="24" customHeight="1" x14ac:dyDescent="0.25">
      <c r="A73" s="33">
        <v>52</v>
      </c>
      <c r="B73" s="230" t="s">
        <v>139</v>
      </c>
      <c r="C73" s="230"/>
      <c r="D73" s="223"/>
      <c r="E73" s="82" t="s">
        <v>58</v>
      </c>
      <c r="F73" s="80">
        <v>9.11</v>
      </c>
      <c r="G73" s="80">
        <f t="shared" ref="G73:G76" si="8">F73*D73</f>
        <v>0</v>
      </c>
      <c r="H73" s="80">
        <v>376.67</v>
      </c>
      <c r="I73" s="80">
        <f t="shared" ref="I73:I76" si="9">H73*D73</f>
        <v>0</v>
      </c>
      <c r="J73" s="54"/>
      <c r="K73" s="54"/>
    </row>
    <row r="74" spans="1:11" ht="24" customHeight="1" x14ac:dyDescent="0.25">
      <c r="A74" s="33">
        <v>53</v>
      </c>
      <c r="B74" s="230" t="s">
        <v>141</v>
      </c>
      <c r="C74" s="230"/>
      <c r="D74" s="223"/>
      <c r="E74" s="82" t="s">
        <v>52</v>
      </c>
      <c r="F74" s="80">
        <v>0.12</v>
      </c>
      <c r="G74" s="80">
        <f t="shared" si="8"/>
        <v>0</v>
      </c>
      <c r="H74" s="80">
        <v>70.91</v>
      </c>
      <c r="I74" s="80">
        <f t="shared" si="9"/>
        <v>0</v>
      </c>
      <c r="J74" s="54"/>
      <c r="K74" s="54"/>
    </row>
    <row r="75" spans="1:11" ht="24" customHeight="1" x14ac:dyDescent="0.25">
      <c r="A75" s="33">
        <v>54</v>
      </c>
      <c r="B75" s="230" t="s">
        <v>142</v>
      </c>
      <c r="C75" s="230"/>
      <c r="D75" s="223"/>
      <c r="E75" s="82" t="s">
        <v>52</v>
      </c>
      <c r="F75" s="80">
        <v>0.12</v>
      </c>
      <c r="G75" s="80">
        <f t="shared" si="8"/>
        <v>0</v>
      </c>
      <c r="H75" s="80">
        <v>203.85</v>
      </c>
      <c r="I75" s="80">
        <f t="shared" si="9"/>
        <v>0</v>
      </c>
      <c r="J75" s="54"/>
      <c r="K75" s="54"/>
    </row>
    <row r="76" spans="1:11" ht="24" customHeight="1" x14ac:dyDescent="0.25">
      <c r="A76" s="6">
        <v>55</v>
      </c>
      <c r="B76" s="242" t="s">
        <v>143</v>
      </c>
      <c r="C76" s="242"/>
      <c r="D76" s="224"/>
      <c r="E76" s="87" t="s">
        <v>58</v>
      </c>
      <c r="F76" s="32">
        <v>11.57</v>
      </c>
      <c r="G76" s="32">
        <f t="shared" si="8"/>
        <v>0</v>
      </c>
      <c r="H76" s="32">
        <v>531.77</v>
      </c>
      <c r="I76" s="32">
        <f t="shared" si="9"/>
        <v>0</v>
      </c>
      <c r="J76" s="54"/>
      <c r="K76" s="54"/>
    </row>
    <row r="77" spans="1:11" ht="24" customHeight="1" x14ac:dyDescent="0.25">
      <c r="A77" s="238" t="s">
        <v>145</v>
      </c>
      <c r="B77" s="239"/>
      <c r="C77" s="31"/>
      <c r="D77" s="171"/>
      <c r="E77" s="31"/>
      <c r="F77" s="92"/>
      <c r="G77" s="92">
        <f>SUM(G78:G92)</f>
        <v>0</v>
      </c>
      <c r="H77" s="92"/>
      <c r="I77" s="93">
        <f>SUM(I78:I92)</f>
        <v>0</v>
      </c>
      <c r="J77" s="54"/>
      <c r="K77" s="54"/>
    </row>
    <row r="78" spans="1:11" ht="24" customHeight="1" x14ac:dyDescent="0.25">
      <c r="A78" s="83">
        <v>56</v>
      </c>
      <c r="B78" s="243" t="s">
        <v>146</v>
      </c>
      <c r="C78" s="243"/>
      <c r="D78" s="222"/>
      <c r="E78" s="88" t="s">
        <v>94</v>
      </c>
      <c r="F78" s="84">
        <v>0.23</v>
      </c>
      <c r="G78" s="84">
        <f>F78*D78</f>
        <v>0</v>
      </c>
      <c r="H78" s="84">
        <v>1.33</v>
      </c>
      <c r="I78" s="84">
        <f>H78*D78</f>
        <v>0</v>
      </c>
      <c r="J78" s="54"/>
      <c r="K78" s="54"/>
    </row>
    <row r="79" spans="1:11" ht="24" customHeight="1" x14ac:dyDescent="0.25">
      <c r="A79" s="33">
        <v>57</v>
      </c>
      <c r="B79" s="241" t="s">
        <v>148</v>
      </c>
      <c r="C79" s="241"/>
      <c r="D79" s="223"/>
      <c r="E79" s="81" t="s">
        <v>94</v>
      </c>
      <c r="F79" s="80">
        <v>0</v>
      </c>
      <c r="G79" s="80">
        <f t="shared" ref="G79:G92" si="10">F79*D79</f>
        <v>0</v>
      </c>
      <c r="H79" s="80">
        <v>0.95</v>
      </c>
      <c r="I79" s="80">
        <f t="shared" ref="I79:I92" si="11">H79*D79</f>
        <v>0</v>
      </c>
      <c r="J79" s="54"/>
      <c r="K79" s="54"/>
    </row>
    <row r="80" spans="1:11" ht="24" customHeight="1" x14ac:dyDescent="0.25">
      <c r="A80" s="33">
        <v>58</v>
      </c>
      <c r="B80" s="241" t="s">
        <v>150</v>
      </c>
      <c r="C80" s="241"/>
      <c r="D80" s="223"/>
      <c r="E80" s="81" t="s">
        <v>64</v>
      </c>
      <c r="F80" s="80">
        <v>0.01</v>
      </c>
      <c r="G80" s="80">
        <f t="shared" si="10"/>
        <v>0</v>
      </c>
      <c r="H80" s="80">
        <v>1.92</v>
      </c>
      <c r="I80" s="80">
        <f t="shared" si="11"/>
        <v>0</v>
      </c>
      <c r="J80" s="54"/>
      <c r="K80" s="54"/>
    </row>
    <row r="81" spans="1:11" ht="24" customHeight="1" x14ac:dyDescent="0.25">
      <c r="A81" s="33">
        <v>59</v>
      </c>
      <c r="B81" s="241" t="s">
        <v>151</v>
      </c>
      <c r="C81" s="241"/>
      <c r="D81" s="223"/>
      <c r="E81" s="81" t="s">
        <v>64</v>
      </c>
      <c r="F81" s="80">
        <v>0</v>
      </c>
      <c r="G81" s="80">
        <f t="shared" si="10"/>
        <v>0</v>
      </c>
      <c r="H81" s="80">
        <v>8.86</v>
      </c>
      <c r="I81" s="80">
        <f t="shared" si="11"/>
        <v>0</v>
      </c>
      <c r="J81" s="54"/>
      <c r="K81" s="54"/>
    </row>
    <row r="82" spans="1:11" ht="24" customHeight="1" x14ac:dyDescent="0.25">
      <c r="A82" s="33">
        <v>60</v>
      </c>
      <c r="B82" s="241" t="s">
        <v>153</v>
      </c>
      <c r="C82" s="241"/>
      <c r="D82" s="223"/>
      <c r="E82" s="81" t="s">
        <v>58</v>
      </c>
      <c r="F82" s="80">
        <v>11.57</v>
      </c>
      <c r="G82" s="80">
        <f t="shared" si="10"/>
        <v>0</v>
      </c>
      <c r="H82" s="80">
        <v>354.51</v>
      </c>
      <c r="I82" s="80">
        <f t="shared" si="11"/>
        <v>0</v>
      </c>
      <c r="J82" s="54"/>
      <c r="K82" s="54"/>
    </row>
    <row r="83" spans="1:11" ht="24" customHeight="1" x14ac:dyDescent="0.25">
      <c r="A83" s="33">
        <v>61</v>
      </c>
      <c r="B83" s="241" t="s">
        <v>154</v>
      </c>
      <c r="C83" s="241"/>
      <c r="D83" s="223"/>
      <c r="E83" s="81" t="s">
        <v>58</v>
      </c>
      <c r="F83" s="80">
        <v>11.57</v>
      </c>
      <c r="G83" s="80">
        <f t="shared" si="10"/>
        <v>0</v>
      </c>
      <c r="H83" s="80">
        <v>443.14</v>
      </c>
      <c r="I83" s="80">
        <f t="shared" si="11"/>
        <v>0</v>
      </c>
      <c r="J83" s="54"/>
      <c r="K83" s="54"/>
    </row>
    <row r="84" spans="1:11" ht="24" customHeight="1" x14ac:dyDescent="0.25">
      <c r="A84" s="33">
        <v>62</v>
      </c>
      <c r="B84" s="241" t="s">
        <v>156</v>
      </c>
      <c r="C84" s="241"/>
      <c r="D84" s="223"/>
      <c r="E84" s="81" t="s">
        <v>94</v>
      </c>
      <c r="F84" s="80">
        <v>0.06</v>
      </c>
      <c r="G84" s="80">
        <f t="shared" si="10"/>
        <v>0</v>
      </c>
      <c r="H84" s="80">
        <v>1.1299999999999999</v>
      </c>
      <c r="I84" s="80">
        <f t="shared" si="11"/>
        <v>0</v>
      </c>
      <c r="J84" s="54"/>
      <c r="K84" s="54"/>
    </row>
    <row r="85" spans="1:11" ht="24" customHeight="1" x14ac:dyDescent="0.25">
      <c r="A85" s="33">
        <v>63</v>
      </c>
      <c r="B85" s="241" t="s">
        <v>158</v>
      </c>
      <c r="C85" s="241"/>
      <c r="D85" s="223"/>
      <c r="E85" s="81" t="s">
        <v>94</v>
      </c>
      <c r="F85" s="80">
        <v>0.06</v>
      </c>
      <c r="G85" s="80">
        <f t="shared" si="10"/>
        <v>0</v>
      </c>
      <c r="H85" s="80">
        <v>1.33</v>
      </c>
      <c r="I85" s="80">
        <f t="shared" si="11"/>
        <v>0</v>
      </c>
      <c r="J85" s="54"/>
      <c r="K85" s="54"/>
    </row>
    <row r="86" spans="1:11" ht="24" customHeight="1" x14ac:dyDescent="0.25">
      <c r="A86" s="33">
        <v>64</v>
      </c>
      <c r="B86" s="241" t="s">
        <v>160</v>
      </c>
      <c r="C86" s="241"/>
      <c r="D86" s="223"/>
      <c r="E86" s="81" t="s">
        <v>94</v>
      </c>
      <c r="F86" s="80">
        <v>0.06</v>
      </c>
      <c r="G86" s="80">
        <f t="shared" si="10"/>
        <v>0</v>
      </c>
      <c r="H86" s="80">
        <v>1.01</v>
      </c>
      <c r="I86" s="80">
        <f t="shared" si="11"/>
        <v>0</v>
      </c>
      <c r="J86" s="54"/>
      <c r="K86" s="54"/>
    </row>
    <row r="87" spans="1:11" ht="24" customHeight="1" x14ac:dyDescent="0.25">
      <c r="A87" s="33">
        <v>65</v>
      </c>
      <c r="B87" s="241" t="s">
        <v>162</v>
      </c>
      <c r="C87" s="241"/>
      <c r="D87" s="223"/>
      <c r="E87" s="81" t="s">
        <v>94</v>
      </c>
      <c r="F87" s="80">
        <v>0.06</v>
      </c>
      <c r="G87" s="80">
        <f t="shared" si="10"/>
        <v>0</v>
      </c>
      <c r="H87" s="80">
        <v>1.2</v>
      </c>
      <c r="I87" s="80">
        <f t="shared" si="11"/>
        <v>0</v>
      </c>
      <c r="J87" s="54"/>
      <c r="K87" s="54"/>
    </row>
    <row r="88" spans="1:11" ht="24" customHeight="1" x14ac:dyDescent="0.25">
      <c r="A88" s="33">
        <v>66</v>
      </c>
      <c r="B88" s="241" t="s">
        <v>164</v>
      </c>
      <c r="C88" s="241"/>
      <c r="D88" s="223"/>
      <c r="E88" s="81" t="s">
        <v>94</v>
      </c>
      <c r="F88" s="80">
        <v>0</v>
      </c>
      <c r="G88" s="80">
        <f t="shared" si="10"/>
        <v>0</v>
      </c>
      <c r="H88" s="80">
        <v>2.66</v>
      </c>
      <c r="I88" s="80">
        <f t="shared" si="11"/>
        <v>0</v>
      </c>
      <c r="J88" s="54"/>
      <c r="K88" s="54"/>
    </row>
    <row r="89" spans="1:11" ht="24" customHeight="1" x14ac:dyDescent="0.25">
      <c r="A89" s="33">
        <v>67</v>
      </c>
      <c r="B89" s="241" t="s">
        <v>165</v>
      </c>
      <c r="C89" s="241"/>
      <c r="D89" s="223"/>
      <c r="E89" s="81" t="s">
        <v>94</v>
      </c>
      <c r="F89" s="80">
        <v>0</v>
      </c>
      <c r="G89" s="80">
        <f t="shared" si="10"/>
        <v>0</v>
      </c>
      <c r="H89" s="80">
        <v>44.31</v>
      </c>
      <c r="I89" s="80">
        <f t="shared" si="11"/>
        <v>0</v>
      </c>
      <c r="J89" s="54"/>
      <c r="K89" s="54"/>
    </row>
    <row r="90" spans="1:11" ht="24" customHeight="1" x14ac:dyDescent="0.25">
      <c r="A90" s="33">
        <v>68</v>
      </c>
      <c r="B90" s="241" t="s">
        <v>167</v>
      </c>
      <c r="C90" s="241"/>
      <c r="D90" s="223"/>
      <c r="E90" s="81" t="s">
        <v>94</v>
      </c>
      <c r="F90" s="80">
        <v>0</v>
      </c>
      <c r="G90" s="80">
        <f t="shared" si="10"/>
        <v>0</v>
      </c>
      <c r="H90" s="80">
        <v>39.880000000000003</v>
      </c>
      <c r="I90" s="80">
        <f t="shared" si="11"/>
        <v>0</v>
      </c>
      <c r="J90" s="54"/>
      <c r="K90" s="54"/>
    </row>
    <row r="91" spans="1:11" ht="24" customHeight="1" x14ac:dyDescent="0.25">
      <c r="A91" s="33">
        <v>69</v>
      </c>
      <c r="B91" s="241" t="s">
        <v>168</v>
      </c>
      <c r="C91" s="241"/>
      <c r="D91" s="223"/>
      <c r="E91" s="81" t="s">
        <v>64</v>
      </c>
      <c r="F91" s="80">
        <v>0</v>
      </c>
      <c r="G91" s="80">
        <f t="shared" si="10"/>
        <v>0</v>
      </c>
      <c r="H91" s="80">
        <v>2.66</v>
      </c>
      <c r="I91" s="80">
        <f t="shared" si="11"/>
        <v>0</v>
      </c>
      <c r="J91" s="54"/>
      <c r="K91" s="54"/>
    </row>
    <row r="92" spans="1:11" ht="24" customHeight="1" x14ac:dyDescent="0.25">
      <c r="A92" s="6">
        <v>70</v>
      </c>
      <c r="B92" s="242" t="s">
        <v>170</v>
      </c>
      <c r="C92" s="242"/>
      <c r="D92" s="224"/>
      <c r="E92" s="85" t="s">
        <v>171</v>
      </c>
      <c r="F92" s="32">
        <v>0</v>
      </c>
      <c r="G92" s="32">
        <f t="shared" si="10"/>
        <v>0</v>
      </c>
      <c r="H92" s="32">
        <v>177.26</v>
      </c>
      <c r="I92" s="32">
        <f t="shared" si="11"/>
        <v>0</v>
      </c>
      <c r="J92" s="54"/>
      <c r="K92" s="54"/>
    </row>
    <row r="93" spans="1:11" ht="24" customHeight="1" x14ac:dyDescent="0.25">
      <c r="A93" s="238" t="s">
        <v>173</v>
      </c>
      <c r="B93" s="239"/>
      <c r="C93" s="31"/>
      <c r="D93" s="171"/>
      <c r="E93" s="31"/>
      <c r="F93" s="92"/>
      <c r="G93" s="92">
        <f>SUM(G94:G99)</f>
        <v>0</v>
      </c>
      <c r="H93" s="92"/>
      <c r="I93" s="93">
        <f>SUM(I94:I99)</f>
        <v>0</v>
      </c>
      <c r="J93" s="54"/>
      <c r="K93" s="54"/>
    </row>
    <row r="94" spans="1:11" ht="24" customHeight="1" x14ac:dyDescent="0.25">
      <c r="A94" s="83">
        <v>71</v>
      </c>
      <c r="B94" s="236" t="s">
        <v>174</v>
      </c>
      <c r="C94" s="236"/>
      <c r="D94" s="222"/>
      <c r="E94" s="83" t="s">
        <v>58</v>
      </c>
      <c r="F94" s="84">
        <v>182.24</v>
      </c>
      <c r="G94" s="84">
        <f>F94*D94</f>
        <v>0</v>
      </c>
      <c r="H94" s="84">
        <v>1506.67</v>
      </c>
      <c r="I94" s="84">
        <f>H94*D94</f>
        <v>0</v>
      </c>
      <c r="J94" s="54"/>
      <c r="K94" s="54"/>
    </row>
    <row r="95" spans="1:11" ht="24" customHeight="1" x14ac:dyDescent="0.25">
      <c r="A95" s="33">
        <v>72</v>
      </c>
      <c r="B95" s="230" t="s">
        <v>176</v>
      </c>
      <c r="C95" s="230"/>
      <c r="D95" s="223"/>
      <c r="E95" s="33" t="s">
        <v>58</v>
      </c>
      <c r="F95" s="80">
        <v>0</v>
      </c>
      <c r="G95" s="80">
        <f t="shared" ref="G95:G99" si="12">F95*D95</f>
        <v>0</v>
      </c>
      <c r="H95" s="80">
        <v>886.28</v>
      </c>
      <c r="I95" s="80">
        <f t="shared" ref="I95:I99" si="13">H95*D95</f>
        <v>0</v>
      </c>
      <c r="J95" s="54"/>
      <c r="K95" s="54"/>
    </row>
    <row r="96" spans="1:11" ht="24" customHeight="1" x14ac:dyDescent="0.25">
      <c r="A96" s="33">
        <v>73</v>
      </c>
      <c r="B96" s="230" t="s">
        <v>178</v>
      </c>
      <c r="C96" s="230"/>
      <c r="D96" s="223"/>
      <c r="E96" s="33" t="s">
        <v>58</v>
      </c>
      <c r="F96" s="80">
        <v>0</v>
      </c>
      <c r="G96" s="80">
        <f t="shared" si="12"/>
        <v>0</v>
      </c>
      <c r="H96" s="80">
        <v>44.31</v>
      </c>
      <c r="I96" s="80">
        <f t="shared" si="13"/>
        <v>0</v>
      </c>
      <c r="J96" s="54"/>
      <c r="K96" s="54"/>
    </row>
    <row r="97" spans="1:11" ht="24" customHeight="1" x14ac:dyDescent="0.25">
      <c r="A97" s="33">
        <v>74</v>
      </c>
      <c r="B97" s="230" t="s">
        <v>180</v>
      </c>
      <c r="C97" s="230"/>
      <c r="D97" s="223"/>
      <c r="E97" s="33" t="s">
        <v>58</v>
      </c>
      <c r="F97" s="80">
        <v>91.12</v>
      </c>
      <c r="G97" s="80">
        <f t="shared" si="12"/>
        <v>0</v>
      </c>
      <c r="H97" s="80">
        <v>1.77</v>
      </c>
      <c r="I97" s="80">
        <f t="shared" si="13"/>
        <v>0</v>
      </c>
      <c r="J97" s="54"/>
      <c r="K97" s="54"/>
    </row>
    <row r="98" spans="1:11" ht="24" customHeight="1" x14ac:dyDescent="0.25">
      <c r="A98" s="33">
        <v>75</v>
      </c>
      <c r="B98" s="230" t="s">
        <v>182</v>
      </c>
      <c r="C98" s="230"/>
      <c r="D98" s="223"/>
      <c r="E98" s="33" t="s">
        <v>58</v>
      </c>
      <c r="F98" s="80">
        <v>45.56</v>
      </c>
      <c r="G98" s="80">
        <f t="shared" si="12"/>
        <v>0</v>
      </c>
      <c r="H98" s="80">
        <v>0</v>
      </c>
      <c r="I98" s="80">
        <f t="shared" si="13"/>
        <v>0</v>
      </c>
      <c r="J98" s="54"/>
      <c r="K98" s="54"/>
    </row>
    <row r="99" spans="1:11" ht="24" customHeight="1" x14ac:dyDescent="0.25">
      <c r="A99" s="6">
        <v>76</v>
      </c>
      <c r="B99" s="235" t="s">
        <v>184</v>
      </c>
      <c r="C99" s="235"/>
      <c r="D99" s="224"/>
      <c r="E99" s="6" t="s">
        <v>185</v>
      </c>
      <c r="F99" s="32">
        <v>22.78</v>
      </c>
      <c r="G99" s="32">
        <f t="shared" si="12"/>
        <v>0</v>
      </c>
      <c r="H99" s="32">
        <v>0</v>
      </c>
      <c r="I99" s="32">
        <f t="shared" si="13"/>
        <v>0</v>
      </c>
      <c r="J99" s="54"/>
      <c r="K99" s="54"/>
    </row>
    <row r="100" spans="1:11" ht="24" customHeight="1" x14ac:dyDescent="0.25">
      <c r="A100" s="170" t="s">
        <v>187</v>
      </c>
      <c r="B100" s="171"/>
      <c r="C100" s="171"/>
      <c r="D100" s="171"/>
      <c r="E100" s="171"/>
      <c r="F100" s="92"/>
      <c r="G100" s="92">
        <f>SUM(G101:G104)</f>
        <v>135.18</v>
      </c>
      <c r="H100" s="92"/>
      <c r="I100" s="93">
        <f>SUM(I101:I104)</f>
        <v>55.53</v>
      </c>
      <c r="J100" s="54"/>
      <c r="K100" s="54"/>
    </row>
    <row r="101" spans="1:11" ht="24" customHeight="1" x14ac:dyDescent="0.25">
      <c r="A101" s="83" t="s">
        <v>189</v>
      </c>
      <c r="B101" s="236" t="s">
        <v>190</v>
      </c>
      <c r="C101" s="236"/>
      <c r="D101" s="222"/>
      <c r="E101" s="83" t="s">
        <v>58</v>
      </c>
      <c r="F101" s="84">
        <v>710.02</v>
      </c>
      <c r="G101" s="84">
        <f>F101*D101</f>
        <v>0</v>
      </c>
      <c r="H101" s="84">
        <v>510.03</v>
      </c>
      <c r="I101" s="84">
        <f>H101*D101</f>
        <v>0</v>
      </c>
      <c r="J101" s="54"/>
      <c r="K101" s="54"/>
    </row>
    <row r="102" spans="1:11" ht="24" customHeight="1" x14ac:dyDescent="0.25">
      <c r="A102" s="33" t="s">
        <v>192</v>
      </c>
      <c r="B102" s="230" t="s">
        <v>193</v>
      </c>
      <c r="C102" s="230"/>
      <c r="D102" s="223">
        <v>1</v>
      </c>
      <c r="E102" s="33" t="s">
        <v>58</v>
      </c>
      <c r="F102" s="80">
        <v>135.18</v>
      </c>
      <c r="G102" s="80">
        <f t="shared" ref="G102:G104" si="14">F102*D102</f>
        <v>135.18</v>
      </c>
      <c r="H102" s="80">
        <v>55.53</v>
      </c>
      <c r="I102" s="80">
        <f t="shared" ref="I102:I104" si="15">H102*D102</f>
        <v>55.53</v>
      </c>
    </row>
    <row r="103" spans="1:11" ht="24" customHeight="1" x14ac:dyDescent="0.25">
      <c r="A103" s="33" t="s">
        <v>199</v>
      </c>
      <c r="B103" s="230" t="s">
        <v>200</v>
      </c>
      <c r="C103" s="230"/>
      <c r="D103" s="223"/>
      <c r="E103" s="33" t="s">
        <v>58</v>
      </c>
      <c r="F103" s="80">
        <v>597.77</v>
      </c>
      <c r="G103" s="80">
        <f t="shared" si="14"/>
        <v>0</v>
      </c>
      <c r="H103" s="80">
        <v>343.65</v>
      </c>
      <c r="I103" s="80">
        <f t="shared" si="15"/>
        <v>0</v>
      </c>
    </row>
    <row r="104" spans="1:11" ht="24" customHeight="1" thickBot="1" x14ac:dyDescent="0.3">
      <c r="A104" s="33" t="s">
        <v>205</v>
      </c>
      <c r="B104" s="230" t="s">
        <v>206</v>
      </c>
      <c r="C104" s="230"/>
      <c r="D104" s="223"/>
      <c r="E104" s="33" t="s">
        <v>58</v>
      </c>
      <c r="F104" s="32">
        <v>166.93</v>
      </c>
      <c r="G104" s="32">
        <f t="shared" si="14"/>
        <v>0</v>
      </c>
      <c r="H104" s="32">
        <v>253.68</v>
      </c>
      <c r="I104" s="32">
        <f t="shared" si="15"/>
        <v>0</v>
      </c>
      <c r="J104" s="50"/>
      <c r="K104" s="50"/>
    </row>
    <row r="105" spans="1:11" ht="24" customHeight="1" thickBot="1" x14ac:dyDescent="0.3">
      <c r="A105" s="5"/>
      <c r="B105" s="5"/>
      <c r="C105" s="5"/>
      <c r="D105" s="226"/>
      <c r="E105" s="128"/>
      <c r="F105" s="214" t="s">
        <v>207</v>
      </c>
      <c r="G105" s="95">
        <f>SUM(G18:G21,G23:G36,G38:G46,G48:G70,G72:G76,G78:G92,G94:G99,G101:G104)</f>
        <v>135.18</v>
      </c>
      <c r="H105" s="95" t="s">
        <v>207</v>
      </c>
      <c r="I105" s="96">
        <f>SUM(I18:I21,I23:I36,I38:I46,I48:I70,I72:I76,I78:I92,I94:I99,I101:I104)</f>
        <v>55.53</v>
      </c>
      <c r="J105" s="50"/>
      <c r="K105" s="50"/>
    </row>
    <row r="109" spans="1:11" ht="15" hidden="1" customHeight="1" x14ac:dyDescent="0.25"/>
    <row r="110" spans="1:11" ht="15" hidden="1" customHeight="1" x14ac:dyDescent="0.25"/>
    <row r="119" spans="6:6" ht="15" hidden="1" customHeight="1" x14ac:dyDescent="0.25">
      <c r="F119" s="149"/>
    </row>
    <row r="120" spans="6:6" ht="15" hidden="1" customHeight="1" x14ac:dyDescent="0.25"/>
  </sheetData>
  <mergeCells count="107">
    <mergeCell ref="A1:I1"/>
    <mergeCell ref="A2:I2"/>
    <mergeCell ref="A3:I3"/>
    <mergeCell ref="G14:G16"/>
    <mergeCell ref="D14:D16"/>
    <mergeCell ref="E14:E16"/>
    <mergeCell ref="F14:F16"/>
    <mergeCell ref="A5:B5"/>
    <mergeCell ref="A6:B6"/>
    <mergeCell ref="A7:B7"/>
    <mergeCell ref="A8:B8"/>
    <mergeCell ref="A10:B10"/>
    <mergeCell ref="A11:B11"/>
    <mergeCell ref="A9:B9"/>
    <mergeCell ref="A4:B4"/>
    <mergeCell ref="I14:I16"/>
    <mergeCell ref="C11:H11"/>
    <mergeCell ref="B19:C19"/>
    <mergeCell ref="B20:C20"/>
    <mergeCell ref="B18:C18"/>
    <mergeCell ref="A14:A16"/>
    <mergeCell ref="B14:C16"/>
    <mergeCell ref="A22:C22"/>
    <mergeCell ref="B25:C25"/>
    <mergeCell ref="A17:E17"/>
    <mergeCell ref="B24:C24"/>
    <mergeCell ref="B103:C103"/>
    <mergeCell ref="B104:C104"/>
    <mergeCell ref="B94:C94"/>
    <mergeCell ref="B96:C96"/>
    <mergeCell ref="B101:C101"/>
    <mergeCell ref="B102:C102"/>
    <mergeCell ref="B99:C99"/>
    <mergeCell ref="B95:C95"/>
    <mergeCell ref="B97:C97"/>
    <mergeCell ref="B98:C98"/>
    <mergeCell ref="B84:C84"/>
    <mergeCell ref="B85:C85"/>
    <mergeCell ref="B86:C86"/>
    <mergeCell ref="B87:C87"/>
    <mergeCell ref="B88:C88"/>
    <mergeCell ref="B89:C89"/>
    <mergeCell ref="A93:B93"/>
    <mergeCell ref="B70:C70"/>
    <mergeCell ref="B72:C72"/>
    <mergeCell ref="B73:C73"/>
    <mergeCell ref="B75:C75"/>
    <mergeCell ref="B76:C76"/>
    <mergeCell ref="B78:C78"/>
    <mergeCell ref="B79:C79"/>
    <mergeCell ref="B80:C80"/>
    <mergeCell ref="B81:C81"/>
    <mergeCell ref="B82:C82"/>
    <mergeCell ref="B83:C83"/>
    <mergeCell ref="B90:C90"/>
    <mergeCell ref="B91:C91"/>
    <mergeCell ref="B92:C92"/>
    <mergeCell ref="A77:B77"/>
    <mergeCell ref="B74:C74"/>
    <mergeCell ref="B64:C64"/>
    <mergeCell ref="B65:C65"/>
    <mergeCell ref="B66:C66"/>
    <mergeCell ref="B67:C67"/>
    <mergeCell ref="B68:C68"/>
    <mergeCell ref="B69:C69"/>
    <mergeCell ref="A71:B71"/>
    <mergeCell ref="B46:C46"/>
    <mergeCell ref="B48:C48"/>
    <mergeCell ref="B49:C49"/>
    <mergeCell ref="B50:C50"/>
    <mergeCell ref="B51:C51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0:C40"/>
    <mergeCell ref="B41:C41"/>
    <mergeCell ref="B42:C42"/>
    <mergeCell ref="B43:C43"/>
    <mergeCell ref="B44:C44"/>
    <mergeCell ref="B45:C45"/>
    <mergeCell ref="A47:B47"/>
    <mergeCell ref="H14:H16"/>
    <mergeCell ref="B21:C21"/>
    <mergeCell ref="B23:C23"/>
    <mergeCell ref="B36:C36"/>
    <mergeCell ref="B38:C38"/>
    <mergeCell ref="B39:C39"/>
    <mergeCell ref="B28:C28"/>
    <mergeCell ref="B29:C29"/>
    <mergeCell ref="B30:C30"/>
    <mergeCell ref="B31:C31"/>
    <mergeCell ref="B32:C32"/>
    <mergeCell ref="B33:C33"/>
    <mergeCell ref="A37:B37"/>
    <mergeCell ref="B34:C34"/>
    <mergeCell ref="B35:C35"/>
    <mergeCell ref="B26:C26"/>
    <mergeCell ref="B27:C27"/>
  </mergeCells>
  <phoneticPr fontId="8" type="noConversion"/>
  <pageMargins left="0.7" right="0.7" top="0.75" bottom="0.65312499999999996" header="0.3" footer="0.3"/>
  <pageSetup scale="44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ax="7" man="1"/>
    <brk id="7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9EB5-4453-45E7-BBFF-CA5B4149799B}">
  <sheetPr>
    <pageSetUpPr fitToPage="1"/>
  </sheetPr>
  <dimension ref="A1:F102"/>
  <sheetViews>
    <sheetView topLeftCell="A24" zoomScale="160" zoomScaleNormal="160" zoomScaleSheetLayoutView="100" zoomScalePageLayoutView="98" workbookViewId="0">
      <selection sqref="A1:F1"/>
    </sheetView>
  </sheetViews>
  <sheetFormatPr defaultColWidth="0" defaultRowHeight="15" customHeight="1" zeroHeight="1" x14ac:dyDescent="0.25"/>
  <cols>
    <col min="1" max="1" width="8" customWidth="1"/>
    <col min="2" max="2" width="38.140625" customWidth="1"/>
    <col min="3" max="3" width="26.140625" customWidth="1"/>
    <col min="4" max="4" width="22.7109375" customWidth="1"/>
    <col min="5" max="5" width="2" customWidth="1"/>
    <col min="6" max="6" width="22.7109375" customWidth="1"/>
    <col min="7" max="16384" width="9.140625" hidden="1"/>
  </cols>
  <sheetData>
    <row r="1" spans="1:6" ht="24.95" customHeight="1" x14ac:dyDescent="0.3">
      <c r="A1" s="273" t="s">
        <v>12</v>
      </c>
      <c r="B1" s="273"/>
      <c r="C1" s="273"/>
      <c r="D1" s="273"/>
      <c r="E1" s="273"/>
      <c r="F1" s="273"/>
    </row>
    <row r="2" spans="1:6" ht="24.95" customHeight="1" x14ac:dyDescent="0.3">
      <c r="A2" s="273" t="s">
        <v>208</v>
      </c>
      <c r="B2" s="273"/>
      <c r="C2" s="273"/>
      <c r="D2" s="273"/>
      <c r="E2" s="273"/>
      <c r="F2" s="273"/>
    </row>
    <row r="3" spans="1:6" ht="24.95" customHeight="1" x14ac:dyDescent="0.3">
      <c r="A3" s="173"/>
      <c r="B3" s="173"/>
      <c r="C3" s="173"/>
      <c r="D3" s="173"/>
      <c r="E3" s="173"/>
      <c r="F3" s="173"/>
    </row>
    <row r="4" spans="1:6" ht="24.95" customHeight="1" x14ac:dyDescent="0.25">
      <c r="A4" s="259" t="s">
        <v>1</v>
      </c>
      <c r="B4" s="259"/>
      <c r="C4" s="78"/>
      <c r="D4" s="217"/>
      <c r="E4" s="215"/>
      <c r="F4" s="216"/>
    </row>
    <row r="5" spans="1:6" ht="24.95" customHeight="1" x14ac:dyDescent="0.25">
      <c r="A5" s="259" t="s">
        <v>2</v>
      </c>
      <c r="B5" s="259"/>
      <c r="C5" s="78"/>
      <c r="D5" s="215"/>
      <c r="E5" s="215"/>
      <c r="F5" s="216"/>
    </row>
    <row r="6" spans="1:6" ht="24.95" customHeight="1" x14ac:dyDescent="0.25">
      <c r="A6" s="259" t="s">
        <v>3</v>
      </c>
      <c r="B6" s="259"/>
      <c r="C6" s="78"/>
      <c r="D6" s="215"/>
      <c r="E6" s="215"/>
      <c r="F6" s="216"/>
    </row>
    <row r="7" spans="1:6" ht="24.95" customHeight="1" x14ac:dyDescent="0.25">
      <c r="A7" s="259" t="s">
        <v>4</v>
      </c>
      <c r="B7" s="259"/>
      <c r="C7" s="218"/>
      <c r="D7" s="215"/>
      <c r="E7" s="215"/>
      <c r="F7" s="216"/>
    </row>
    <row r="8" spans="1:6" ht="24.95" customHeight="1" x14ac:dyDescent="0.25">
      <c r="A8" s="259" t="s">
        <v>5</v>
      </c>
      <c r="B8" s="259"/>
      <c r="C8" s="78"/>
      <c r="D8" s="215"/>
      <c r="E8" s="215"/>
      <c r="F8" s="216"/>
    </row>
    <row r="9" spans="1:6" ht="24.95" customHeight="1" x14ac:dyDescent="0.25">
      <c r="A9" s="259" t="s">
        <v>6</v>
      </c>
      <c r="B9" s="259"/>
      <c r="C9" s="78"/>
      <c r="D9" s="215"/>
      <c r="E9" s="215"/>
      <c r="F9" s="216"/>
    </row>
    <row r="10" spans="1:6" ht="24.95" customHeight="1" x14ac:dyDescent="0.25">
      <c r="A10" s="259" t="s">
        <v>7</v>
      </c>
      <c r="B10" s="259"/>
      <c r="C10" s="78"/>
      <c r="D10" s="215"/>
      <c r="E10" s="215"/>
      <c r="F10" s="216"/>
    </row>
    <row r="11" spans="1:6" ht="24.95" customHeight="1" x14ac:dyDescent="0.25">
      <c r="A11" s="259" t="s">
        <v>8</v>
      </c>
      <c r="B11" s="259"/>
      <c r="C11" s="94"/>
      <c r="D11" s="215"/>
      <c r="E11" s="215"/>
      <c r="F11" s="216"/>
    </row>
    <row r="12" spans="1:6" ht="39" customHeight="1" x14ac:dyDescent="0.25">
      <c r="A12" s="276" t="s">
        <v>15</v>
      </c>
      <c r="B12" s="277"/>
      <c r="C12" s="277"/>
      <c r="D12" s="277"/>
      <c r="E12" s="277"/>
      <c r="F12" s="278"/>
    </row>
    <row r="13" spans="1:6" ht="39" customHeight="1" x14ac:dyDescent="0.25">
      <c r="A13" s="274" t="s">
        <v>209</v>
      </c>
      <c r="B13" s="274"/>
      <c r="C13" s="274"/>
      <c r="D13" s="174" t="s">
        <v>210</v>
      </c>
      <c r="E13" s="174"/>
      <c r="F13" s="174" t="s">
        <v>26</v>
      </c>
    </row>
    <row r="14" spans="1:6" ht="24.75" customHeight="1" x14ac:dyDescent="0.25">
      <c r="A14" s="275" t="s">
        <v>42</v>
      </c>
      <c r="B14" s="275"/>
      <c r="C14" s="275"/>
      <c r="D14" s="12">
        <f>'FEE CALCULATOR - MASTER'!G17</f>
        <v>0</v>
      </c>
      <c r="E14" s="12"/>
      <c r="F14" s="12">
        <f>'FEE CALCULATOR - MASTER'!I17</f>
        <v>0</v>
      </c>
    </row>
    <row r="15" spans="1:6" ht="24" customHeight="1" x14ac:dyDescent="0.25">
      <c r="A15" s="262" t="s">
        <v>56</v>
      </c>
      <c r="B15" s="262"/>
      <c r="C15" s="262"/>
      <c r="D15" s="13">
        <f>'FEE CALCULATOR - MASTER'!G22</f>
        <v>0</v>
      </c>
      <c r="E15" s="13"/>
      <c r="F15" s="13">
        <f>'FEE CALCULATOR - MASTER'!I22</f>
        <v>0</v>
      </c>
    </row>
    <row r="16" spans="1:6" ht="24" customHeight="1" x14ac:dyDescent="0.25">
      <c r="A16" s="262" t="s">
        <v>84</v>
      </c>
      <c r="B16" s="262"/>
      <c r="C16" s="262"/>
      <c r="D16" s="13">
        <f>'FEE CALCULATOR - MASTER'!G37</f>
        <v>0</v>
      </c>
      <c r="E16" s="13"/>
      <c r="F16" s="13">
        <f>'FEE CALCULATOR - MASTER'!I37</f>
        <v>0</v>
      </c>
    </row>
    <row r="17" spans="1:6" ht="24" customHeight="1" x14ac:dyDescent="0.25">
      <c r="A17" s="262" t="s">
        <v>99</v>
      </c>
      <c r="B17" s="262"/>
      <c r="C17" s="262"/>
      <c r="D17" s="13">
        <f>'FEE CALCULATOR - MASTER'!G47</f>
        <v>0</v>
      </c>
      <c r="E17" s="13"/>
      <c r="F17" s="13">
        <f>'FEE CALCULATOR - MASTER'!I47</f>
        <v>0</v>
      </c>
    </row>
    <row r="18" spans="1:6" ht="24" customHeight="1" x14ac:dyDescent="0.25">
      <c r="A18" s="262" t="s">
        <v>137</v>
      </c>
      <c r="B18" s="262"/>
      <c r="C18" s="262"/>
      <c r="D18" s="13">
        <f>'FEE CALCULATOR - MASTER'!G71</f>
        <v>0</v>
      </c>
      <c r="E18" s="13"/>
      <c r="F18" s="13">
        <f>'FEE CALCULATOR - MASTER'!I71</f>
        <v>0</v>
      </c>
    </row>
    <row r="19" spans="1:6" ht="24" customHeight="1" x14ac:dyDescent="0.25">
      <c r="A19" s="262" t="s">
        <v>145</v>
      </c>
      <c r="B19" s="262"/>
      <c r="C19" s="262"/>
      <c r="D19" s="13">
        <f>'FEE CALCULATOR - MASTER'!G77</f>
        <v>0</v>
      </c>
      <c r="E19" s="13"/>
      <c r="F19" s="13">
        <f>'FEE CALCULATOR - MASTER'!I77</f>
        <v>0</v>
      </c>
    </row>
    <row r="20" spans="1:6" ht="24" customHeight="1" x14ac:dyDescent="0.25">
      <c r="A20" s="262" t="s">
        <v>173</v>
      </c>
      <c r="B20" s="262"/>
      <c r="C20" s="262"/>
      <c r="D20" s="13">
        <f>'FEE CALCULATOR - MASTER'!G93</f>
        <v>0</v>
      </c>
      <c r="E20" s="13"/>
      <c r="F20" s="13">
        <f>'FEE CALCULATOR - MASTER'!I93</f>
        <v>0</v>
      </c>
    </row>
    <row r="21" spans="1:6" ht="24" customHeight="1" x14ac:dyDescent="0.25">
      <c r="A21" s="270" t="s">
        <v>211</v>
      </c>
      <c r="B21" s="270"/>
      <c r="C21" s="270"/>
      <c r="D21" s="14">
        <f>'FEE CALCULATOR - MASTER'!G100</f>
        <v>135.18</v>
      </c>
      <c r="E21" s="14"/>
      <c r="F21" s="14">
        <f>'FEE CALCULATOR - MASTER'!I100</f>
        <v>55.53</v>
      </c>
    </row>
    <row r="22" spans="1:6" ht="24" customHeight="1" x14ac:dyDescent="0.25">
      <c r="A22" s="268" t="s">
        <v>212</v>
      </c>
      <c r="B22" s="268"/>
      <c r="C22" s="269"/>
      <c r="D22" s="11">
        <f>SUM(D14:D21)</f>
        <v>135.18</v>
      </c>
      <c r="E22" s="11"/>
      <c r="F22" s="11">
        <f>SUM(F14:F21)</f>
        <v>55.53</v>
      </c>
    </row>
    <row r="23" spans="1:6" ht="24.75" customHeight="1" x14ac:dyDescent="0.25">
      <c r="A23" s="264" t="s">
        <v>213</v>
      </c>
      <c r="B23" s="265"/>
      <c r="C23" s="17" t="s">
        <v>214</v>
      </c>
      <c r="D23" s="15"/>
      <c r="E23" s="18"/>
      <c r="F23" s="20"/>
    </row>
    <row r="24" spans="1:6" ht="24.75" customHeight="1" x14ac:dyDescent="0.25">
      <c r="A24" s="266"/>
      <c r="B24" s="267"/>
      <c r="C24" s="22" t="s">
        <v>215</v>
      </c>
      <c r="D24" s="16"/>
      <c r="E24" s="4"/>
      <c r="F24" s="21"/>
    </row>
    <row r="25" spans="1:6" ht="5.25" customHeight="1" x14ac:dyDescent="0.25">
      <c r="A25" s="23"/>
      <c r="B25" s="24"/>
      <c r="C25" s="19"/>
      <c r="D25" s="16"/>
      <c r="E25" s="16"/>
      <c r="F25" s="21"/>
    </row>
    <row r="26" spans="1:6" s="204" customFormat="1" ht="24.75" customHeight="1" x14ac:dyDescent="0.25">
      <c r="A26" s="203" t="s">
        <v>216</v>
      </c>
    </row>
    <row r="27" spans="1:6" s="204" customFormat="1" ht="25.5" customHeight="1" x14ac:dyDescent="0.25">
      <c r="A27" s="272"/>
      <c r="B27" s="272"/>
      <c r="D27" s="219"/>
    </row>
    <row r="28" spans="1:6" s="204" customFormat="1" ht="24.75" customHeight="1" x14ac:dyDescent="0.25">
      <c r="A28" s="206" t="s">
        <v>217</v>
      </c>
      <c r="D28" s="207" t="s">
        <v>218</v>
      </c>
      <c r="E28" s="207"/>
    </row>
    <row r="29" spans="1:6" s="204" customFormat="1" ht="24.75" customHeight="1" x14ac:dyDescent="0.25">
      <c r="A29" s="206"/>
      <c r="D29" s="207"/>
      <c r="E29" s="207"/>
    </row>
    <row r="30" spans="1:6" s="204" customFormat="1" ht="24.75" customHeight="1" x14ac:dyDescent="0.25">
      <c r="A30" s="208" t="s">
        <v>251</v>
      </c>
      <c r="D30" s="207"/>
      <c r="E30" s="207"/>
    </row>
    <row r="31" spans="1:6" s="204" customFormat="1" ht="24.75" customHeight="1" x14ac:dyDescent="0.25">
      <c r="A31" s="209"/>
      <c r="B31" s="205"/>
      <c r="D31" s="210"/>
      <c r="E31" s="207"/>
    </row>
    <row r="32" spans="1:6" s="204" customFormat="1" ht="24.75" customHeight="1" x14ac:dyDescent="0.25">
      <c r="A32" s="207" t="s">
        <v>217</v>
      </c>
      <c r="D32" s="207" t="s">
        <v>252</v>
      </c>
    </row>
    <row r="33" spans="1:6" ht="24.75" customHeight="1" x14ac:dyDescent="0.25">
      <c r="A33" s="263" t="s">
        <v>219</v>
      </c>
      <c r="B33" s="263"/>
      <c r="C33" s="263"/>
      <c r="D33" s="263"/>
      <c r="E33" s="263"/>
      <c r="F33" s="263"/>
    </row>
    <row r="34" spans="1:6" ht="24.75" hidden="1" customHeight="1" x14ac:dyDescent="0.25">
      <c r="A34" s="263" t="s">
        <v>220</v>
      </c>
      <c r="B34" s="263"/>
      <c r="C34" s="263"/>
      <c r="D34" s="263"/>
      <c r="E34" s="263"/>
      <c r="F34" s="263"/>
    </row>
    <row r="35" spans="1:6" ht="24.75" hidden="1" customHeight="1" x14ac:dyDescent="0.25">
      <c r="A35" s="271"/>
      <c r="B35" s="271"/>
      <c r="C35" s="271"/>
      <c r="D35" s="271"/>
      <c r="E35" s="271"/>
      <c r="F35" s="271"/>
    </row>
    <row r="36" spans="1:6" ht="24.75" hidden="1" customHeight="1" x14ac:dyDescent="0.25">
      <c r="A36" s="271"/>
      <c r="B36" s="271"/>
      <c r="C36" s="271"/>
      <c r="D36" s="271"/>
      <c r="E36" s="271"/>
      <c r="F36" s="271"/>
    </row>
    <row r="37" spans="1:6" ht="24.75" hidden="1" customHeight="1" x14ac:dyDescent="0.25"/>
    <row r="38" spans="1:6" ht="24.75" hidden="1" customHeight="1" x14ac:dyDescent="0.25"/>
    <row r="39" spans="1:6" ht="24.75" hidden="1" customHeight="1" x14ac:dyDescent="0.25"/>
    <row r="40" spans="1:6" ht="24.75" hidden="1" customHeight="1" x14ac:dyDescent="0.25"/>
    <row r="41" spans="1:6" ht="15" customHeight="1" x14ac:dyDescent="0.25">
      <c r="A41" s="263" t="s">
        <v>220</v>
      </c>
      <c r="B41" s="263"/>
      <c r="C41" s="263"/>
      <c r="D41" s="263"/>
      <c r="E41" s="263"/>
      <c r="F41" s="263"/>
    </row>
    <row r="42" spans="1:6" ht="15" customHeight="1" x14ac:dyDescent="0.25"/>
    <row r="59" spans="3:3" ht="15" hidden="1" customHeight="1" x14ac:dyDescent="0.25">
      <c r="C59" t="s">
        <v>120</v>
      </c>
    </row>
    <row r="72" spans="5:5" ht="15" hidden="1" customHeight="1" x14ac:dyDescent="0.25">
      <c r="E72">
        <v>1</v>
      </c>
    </row>
    <row r="82" spans="5:5" ht="15" hidden="1" customHeight="1" x14ac:dyDescent="0.25">
      <c r="E82">
        <v>2</v>
      </c>
    </row>
    <row r="102" spans="5:5" ht="15" hidden="1" customHeight="1" x14ac:dyDescent="0.25">
      <c r="E102">
        <v>1</v>
      </c>
    </row>
  </sheetData>
  <mergeCells count="27">
    <mergeCell ref="A1:F1"/>
    <mergeCell ref="A2:F2"/>
    <mergeCell ref="A13:C13"/>
    <mergeCell ref="A14:C14"/>
    <mergeCell ref="A7:B7"/>
    <mergeCell ref="A9:B9"/>
    <mergeCell ref="A11:B11"/>
    <mergeCell ref="A12:F12"/>
    <mergeCell ref="A8:B8"/>
    <mergeCell ref="A10:B10"/>
    <mergeCell ref="A6:B6"/>
    <mergeCell ref="A5:B5"/>
    <mergeCell ref="A4:B4"/>
    <mergeCell ref="A17:C17"/>
    <mergeCell ref="A16:C16"/>
    <mergeCell ref="A15:C15"/>
    <mergeCell ref="A41:F41"/>
    <mergeCell ref="A19:C19"/>
    <mergeCell ref="A23:B24"/>
    <mergeCell ref="A18:C18"/>
    <mergeCell ref="A22:C22"/>
    <mergeCell ref="A21:C21"/>
    <mergeCell ref="A35:F36"/>
    <mergeCell ref="A33:F33"/>
    <mergeCell ref="A34:F34"/>
    <mergeCell ref="A20:C20"/>
    <mergeCell ref="A27:B27"/>
  </mergeCells>
  <pageMargins left="0.7" right="1.240079365079365E-2" top="0" bottom="0.75" header="0" footer="0.3"/>
  <pageSetup scale="82" fitToHeight="0" orientation="portrait" r:id="rId1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E3FF-DB94-4BAA-B482-21340E1077A4}">
  <dimension ref="A2:T15"/>
  <sheetViews>
    <sheetView zoomScale="70" zoomScaleNormal="70" workbookViewId="0">
      <selection activeCell="E21" sqref="E21"/>
    </sheetView>
  </sheetViews>
  <sheetFormatPr defaultRowHeight="15" x14ac:dyDescent="0.25"/>
  <cols>
    <col min="1" max="1" width="55.7109375" customWidth="1"/>
    <col min="2" max="2" width="32.140625" customWidth="1"/>
    <col min="3" max="3" width="20.140625" customWidth="1"/>
    <col min="4" max="4" width="31.140625" customWidth="1"/>
    <col min="5" max="5" width="18.5703125" bestFit="1" customWidth="1"/>
    <col min="6" max="6" width="17.7109375" bestFit="1" customWidth="1"/>
    <col min="7" max="7" width="13.140625" bestFit="1" customWidth="1"/>
    <col min="8" max="8" width="18.28515625" style="8" bestFit="1" customWidth="1"/>
    <col min="9" max="9" width="19.5703125" style="8" customWidth="1"/>
    <col min="10" max="10" width="18.28515625" style="8" customWidth="1"/>
    <col min="11" max="11" width="8.140625" style="8" bestFit="1" customWidth="1"/>
    <col min="12" max="12" width="33.5703125" bestFit="1" customWidth="1"/>
    <col min="13" max="13" width="18.7109375" style="8" customWidth="1"/>
    <col min="14" max="14" width="17.28515625" bestFit="1" customWidth="1"/>
  </cols>
  <sheetData>
    <row r="2" spans="1:20" ht="45" x14ac:dyDescent="0.25">
      <c r="A2" s="152" t="s">
        <v>221</v>
      </c>
      <c r="B2" s="152" t="s">
        <v>222</v>
      </c>
      <c r="C2" s="153" t="s">
        <v>223</v>
      </c>
      <c r="D2" s="119" t="s">
        <v>224</v>
      </c>
      <c r="E2" s="150" t="s">
        <v>225</v>
      </c>
      <c r="F2" s="150" t="s">
        <v>226</v>
      </c>
      <c r="G2" s="150" t="s">
        <v>227</v>
      </c>
      <c r="H2" s="151" t="s">
        <v>228</v>
      </c>
      <c r="I2" s="151" t="s">
        <v>229</v>
      </c>
      <c r="J2" s="151" t="s">
        <v>230</v>
      </c>
      <c r="K2" s="119" t="s">
        <v>231</v>
      </c>
      <c r="L2" s="119" t="s">
        <v>232</v>
      </c>
      <c r="M2" s="119" t="s">
        <v>233</v>
      </c>
      <c r="N2" s="119" t="s">
        <v>234</v>
      </c>
    </row>
    <row r="3" spans="1:20" s="9" customFormat="1" ht="30" customHeight="1" x14ac:dyDescent="0.25">
      <c r="A3" s="142" t="s">
        <v>235</v>
      </c>
      <c r="B3" s="143"/>
      <c r="C3" s="143">
        <f>'FEE CALCULATOR - (N)RES INFILL'!AF100</f>
        <v>13450</v>
      </c>
      <c r="D3" s="148">
        <v>1225</v>
      </c>
      <c r="E3" s="143">
        <f>'FEE CALCULATOR - (N)RES INFILL'!H108</f>
        <v>158.8698</v>
      </c>
      <c r="F3" s="143">
        <f>'FEE CALCULATOR - (N)RES INFILL'!J108</f>
        <v>1502.7577999999999</v>
      </c>
      <c r="G3" s="148">
        <f>SUM(E3:F3)</f>
        <v>1661.6275999999998</v>
      </c>
      <c r="H3" s="144">
        <f>D3/G3</f>
        <v>0.7372289675496484</v>
      </c>
      <c r="I3" s="144">
        <v>1</v>
      </c>
      <c r="J3" s="157">
        <f>D3/C3</f>
        <v>9.1078066914498143E-2</v>
      </c>
      <c r="K3" s="145">
        <v>1</v>
      </c>
      <c r="L3" s="148">
        <f t="shared" ref="L3:L10" si="0">G3/K3</f>
        <v>1661.6275999999998</v>
      </c>
      <c r="M3" s="145">
        <v>50</v>
      </c>
      <c r="N3" s="156">
        <f t="shared" ref="N3:N10" si="1">G3/M3</f>
        <v>33.232551999999998</v>
      </c>
    </row>
    <row r="4" spans="1:20" s="9" customFormat="1" ht="30" customHeight="1" x14ac:dyDescent="0.25">
      <c r="A4" s="158" t="s">
        <v>236</v>
      </c>
      <c r="B4" s="159"/>
      <c r="C4" s="159">
        <f>'FEE CALCULATOR - (N)COMMERCIAL'!AF100</f>
        <v>62550</v>
      </c>
      <c r="D4" s="159">
        <v>2912</v>
      </c>
      <c r="E4" s="159">
        <f>'FEE CALCULATOR - (N)COMMERCIAL'!H108</f>
        <v>368.98220000000003</v>
      </c>
      <c r="F4" s="159">
        <f>'FEE CALCULATOR - (N)COMMERCIAL'!J108</f>
        <v>5287.9960000000001</v>
      </c>
      <c r="G4" s="159">
        <f t="shared" ref="G4:G10" si="2">SUM(E4:F4)</f>
        <v>5656.9782000000005</v>
      </c>
      <c r="H4" s="160">
        <f t="shared" ref="H4:H10" si="3">D4/G4</f>
        <v>0.51476245745475913</v>
      </c>
      <c r="I4" s="160">
        <v>1</v>
      </c>
      <c r="J4" s="161">
        <f t="shared" ref="J4:J10" si="4">D4/C4</f>
        <v>4.6554756195043963E-2</v>
      </c>
      <c r="K4" s="162">
        <v>1</v>
      </c>
      <c r="L4" s="159">
        <f t="shared" si="0"/>
        <v>5656.9782000000005</v>
      </c>
      <c r="M4" s="162">
        <v>100</v>
      </c>
      <c r="N4" s="163">
        <f t="shared" si="1"/>
        <v>56.569782000000004</v>
      </c>
    </row>
    <row r="5" spans="1:20" s="9" customFormat="1" ht="30" customHeight="1" x14ac:dyDescent="0.25">
      <c r="A5" s="142" t="s">
        <v>237</v>
      </c>
      <c r="B5" s="143"/>
      <c r="C5" s="143">
        <f>'FEE CALCULATOR - DRIVE APPROACH'!AF100</f>
        <v>2300</v>
      </c>
      <c r="D5" s="148">
        <v>225</v>
      </c>
      <c r="E5" s="143">
        <f>'FEE CALCULATOR - DRIVE APPROACH'!H108</f>
        <v>146.75</v>
      </c>
      <c r="F5" s="143">
        <f>'FEE CALCULATOR - DRIVE APPROACH'!J108</f>
        <v>391.03999999999996</v>
      </c>
      <c r="G5" s="148">
        <f t="shared" si="2"/>
        <v>537.79</v>
      </c>
      <c r="H5" s="144">
        <f t="shared" si="3"/>
        <v>0.41837892114022207</v>
      </c>
      <c r="I5" s="144">
        <v>1</v>
      </c>
      <c r="J5" s="157">
        <f t="shared" si="4"/>
        <v>9.7826086956521743E-2</v>
      </c>
      <c r="K5" s="145">
        <v>1</v>
      </c>
      <c r="L5" s="148">
        <f t="shared" si="0"/>
        <v>537.79</v>
      </c>
      <c r="M5" s="145">
        <v>50</v>
      </c>
      <c r="N5" s="156">
        <f t="shared" si="1"/>
        <v>10.755799999999999</v>
      </c>
    </row>
    <row r="6" spans="1:20" s="9" customFormat="1" ht="30" customHeight="1" x14ac:dyDescent="0.25">
      <c r="A6" s="158" t="s">
        <v>238</v>
      </c>
      <c r="B6" s="159"/>
      <c r="C6" s="159">
        <f>'FEE CALCULATOR - RES WATER TAP'!AF100</f>
        <v>3100</v>
      </c>
      <c r="D6" s="159">
        <v>681.25</v>
      </c>
      <c r="E6" s="159">
        <f>'FEE CALCULATOR - RES WATER TAP'!H108</f>
        <v>135.18</v>
      </c>
      <c r="F6" s="159">
        <f>'FEE CALCULATOR - RES WATER TAP'!J108</f>
        <v>454.36999999999995</v>
      </c>
      <c r="G6" s="159">
        <f t="shared" si="2"/>
        <v>589.54999999999995</v>
      </c>
      <c r="H6" s="160">
        <f t="shared" si="3"/>
        <v>1.1555423628190995</v>
      </c>
      <c r="I6" s="160">
        <v>1</v>
      </c>
      <c r="J6" s="161">
        <f>D6/C6</f>
        <v>0.21975806451612903</v>
      </c>
      <c r="K6" s="162">
        <v>1</v>
      </c>
      <c r="L6" s="159">
        <f t="shared" si="0"/>
        <v>589.54999999999995</v>
      </c>
      <c r="M6" s="162">
        <v>50</v>
      </c>
      <c r="N6" s="163">
        <f t="shared" si="1"/>
        <v>11.790999999999999</v>
      </c>
    </row>
    <row r="7" spans="1:20" s="9" customFormat="1" ht="30" customHeight="1" x14ac:dyDescent="0.25">
      <c r="A7" s="142" t="s">
        <v>239</v>
      </c>
      <c r="B7" s="143"/>
      <c r="C7" s="143">
        <f>'FEE CALCULATOR - SEWER TAP'!AF100</f>
        <v>800</v>
      </c>
      <c r="D7" s="148">
        <v>562.5</v>
      </c>
      <c r="E7" s="143">
        <f>'FEE CALCULATOR - SEWER TAP'!H108</f>
        <v>135.18</v>
      </c>
      <c r="F7" s="143">
        <f>'FEE CALCULATOR - SEWER TAP'!J108</f>
        <v>454.36999999999995</v>
      </c>
      <c r="G7" s="148">
        <f t="shared" si="2"/>
        <v>589.54999999999995</v>
      </c>
      <c r="H7" s="144">
        <f t="shared" si="3"/>
        <v>0.95411754728182518</v>
      </c>
      <c r="I7" s="144">
        <v>1</v>
      </c>
      <c r="J7" s="157">
        <f t="shared" si="4"/>
        <v>0.703125</v>
      </c>
      <c r="K7" s="145">
        <v>1</v>
      </c>
      <c r="L7" s="148">
        <f t="shared" si="0"/>
        <v>589.54999999999995</v>
      </c>
      <c r="M7" s="145">
        <v>50</v>
      </c>
      <c r="N7" s="156">
        <f t="shared" si="1"/>
        <v>11.790999999999999</v>
      </c>
    </row>
    <row r="8" spans="1:20" s="9" customFormat="1" ht="30" customHeight="1" x14ac:dyDescent="0.25">
      <c r="A8" s="142" t="s">
        <v>240</v>
      </c>
      <c r="B8" s="143"/>
      <c r="C8" s="143">
        <f>'FEE CALCULATOR - 2500 LF SS'!AF100</f>
        <v>806300</v>
      </c>
      <c r="D8" s="148">
        <v>9868.75</v>
      </c>
      <c r="E8" s="143">
        <f>'FEE CALCULATOR - 2500 LF SS'!H108</f>
        <v>899.88000000000011</v>
      </c>
      <c r="F8" s="143">
        <f>'FEE CALCULATOR - 2500 LF SS'!J108</f>
        <v>11794.569999999998</v>
      </c>
      <c r="G8" s="148">
        <f t="shared" si="2"/>
        <v>12694.449999999997</v>
      </c>
      <c r="H8" s="144">
        <f t="shared" si="3"/>
        <v>0.77740666196645003</v>
      </c>
      <c r="I8" s="144">
        <v>1</v>
      </c>
      <c r="J8" s="157">
        <f t="shared" si="4"/>
        <v>1.2239551035594692E-2</v>
      </c>
      <c r="K8" s="145">
        <v>1</v>
      </c>
      <c r="L8" s="148">
        <f t="shared" si="0"/>
        <v>12694.449999999997</v>
      </c>
      <c r="M8" s="145">
        <v>2500</v>
      </c>
      <c r="N8" s="156">
        <f t="shared" si="1"/>
        <v>5.0777799999999989</v>
      </c>
    </row>
    <row r="9" spans="1:20" s="9" customFormat="1" ht="30" customHeight="1" x14ac:dyDescent="0.25">
      <c r="A9" s="142" t="s">
        <v>241</v>
      </c>
      <c r="B9" s="143">
        <f>D9/0.04</f>
        <v>4085350</v>
      </c>
      <c r="C9" s="143">
        <f>'FEE CALCULATOR - LG SUBD'!AF100</f>
        <v>8604235</v>
      </c>
      <c r="D9" s="143">
        <v>163414</v>
      </c>
      <c r="E9" s="143">
        <f>'FEE CALCULATOR - LG SUBD'!H108</f>
        <v>4423.13</v>
      </c>
      <c r="F9" s="143">
        <f>'FEE CALCULATOR - LG SUBD'!J108</f>
        <v>260116.91959999999</v>
      </c>
      <c r="G9" s="143">
        <f t="shared" si="2"/>
        <v>264540.04959999997</v>
      </c>
      <c r="H9" s="144">
        <f t="shared" si="3"/>
        <v>0.61772877205962395</v>
      </c>
      <c r="I9" s="144">
        <v>1</v>
      </c>
      <c r="J9" s="157">
        <f t="shared" si="4"/>
        <v>1.8992275315585873E-2</v>
      </c>
      <c r="K9" s="145">
        <v>299</v>
      </c>
      <c r="L9" s="143">
        <f t="shared" si="0"/>
        <v>884.74932976588616</v>
      </c>
      <c r="M9" s="145">
        <v>8485</v>
      </c>
      <c r="N9" s="156">
        <f t="shared" si="1"/>
        <v>31.177377678255741</v>
      </c>
      <c r="O9" s="155"/>
      <c r="P9" s="155"/>
      <c r="Q9" s="155"/>
      <c r="R9" s="155"/>
      <c r="S9" s="155"/>
      <c r="T9" s="155"/>
    </row>
    <row r="10" spans="1:20" s="9" customFormat="1" ht="30" customHeight="1" x14ac:dyDescent="0.25">
      <c r="A10" s="164" t="s">
        <v>242</v>
      </c>
      <c r="B10" s="165">
        <f>D10/0.04</f>
        <v>2154639</v>
      </c>
      <c r="C10" s="165">
        <f>'FEE CALCULATOR - MD SUBD'!AF100</f>
        <v>3211630</v>
      </c>
      <c r="D10" s="165">
        <v>86185.56</v>
      </c>
      <c r="E10" s="165">
        <f>'FEE CALCULATOR - MD SUBD'!H108</f>
        <v>2903.74</v>
      </c>
      <c r="F10" s="165">
        <f>'FEE CALCULATOR - MD SUBD'!J108</f>
        <v>94388.664000000004</v>
      </c>
      <c r="G10" s="165">
        <f t="shared" si="2"/>
        <v>97292.40400000001</v>
      </c>
      <c r="H10" s="160">
        <f t="shared" si="3"/>
        <v>0.88584058422484857</v>
      </c>
      <c r="I10" s="160">
        <v>1</v>
      </c>
      <c r="J10" s="161">
        <f t="shared" si="4"/>
        <v>2.6835457384567961E-2</v>
      </c>
      <c r="K10" s="166">
        <v>72</v>
      </c>
      <c r="L10" s="165">
        <f t="shared" si="0"/>
        <v>1351.283388888889</v>
      </c>
      <c r="M10" s="166">
        <v>3400</v>
      </c>
      <c r="N10" s="163">
        <f t="shared" si="1"/>
        <v>28.615412941176473</v>
      </c>
      <c r="O10" s="155"/>
      <c r="P10" s="155"/>
      <c r="Q10" s="155"/>
      <c r="R10" s="155"/>
      <c r="S10" s="155"/>
      <c r="T10" s="155"/>
    </row>
    <row r="11" spans="1:20" s="9" customFormat="1" ht="30" customHeight="1" x14ac:dyDescent="0.25">
      <c r="H11" s="10"/>
      <c r="I11" s="10"/>
      <c r="J11" s="10"/>
      <c r="K11" s="10"/>
      <c r="M11" s="10"/>
    </row>
    <row r="12" spans="1:20" x14ac:dyDescent="0.25">
      <c r="C12" s="149"/>
      <c r="D12" s="149"/>
    </row>
    <row r="15" spans="1:20" x14ac:dyDescent="0.25">
      <c r="C15" s="1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6881-0142-4B16-918D-0CC317FCB3ED}">
  <sheetPr>
    <pageSetUpPr fitToPage="1"/>
  </sheetPr>
  <dimension ref="B1:AT112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682.63</v>
      </c>
      <c r="I17" s="92"/>
      <c r="J17" s="93">
        <f>SUM(J18:J21)</f>
        <v>18795.9696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59</v>
      </c>
      <c r="F18" s="83" t="s">
        <v>48</v>
      </c>
      <c r="G18" s="84">
        <f>SUM(M18,O18,Q18,S18)</f>
        <v>11.57</v>
      </c>
      <c r="H18" s="84">
        <f>G18*E18</f>
        <v>682.63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59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7480.02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590000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50000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6500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250000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10.36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4815.9495999999999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103600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80455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1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26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16426.8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195000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5674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11404.739999999998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709250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2750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6985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825000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299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44225.09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59800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200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1014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2400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392.26</v>
      </c>
      <c r="I37" s="92"/>
      <c r="J37" s="93">
        <f>SUM(J38:J46)</f>
        <v>16700.939999999999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14</v>
      </c>
      <c r="F38" s="83" t="s">
        <v>58</v>
      </c>
      <c r="G38" s="84">
        <f t="shared" ref="G38:G46" si="26">SUM(M38,O38,Q38,S38)</f>
        <v>11.57</v>
      </c>
      <c r="H38" s="84">
        <f>E38*G38</f>
        <v>161.98000000000002</v>
      </c>
      <c r="I38" s="84">
        <f t="shared" ref="I38:I46" si="27">SUM(V38,X38,Z38,AB38)</f>
        <v>462.76</v>
      </c>
      <c r="J38" s="84">
        <f>I38*E38</f>
        <v>6478.6399999999994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140000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5</v>
      </c>
      <c r="F39" s="33" t="s">
        <v>58</v>
      </c>
      <c r="G39" s="80">
        <f t="shared" si="26"/>
        <v>11.57</v>
      </c>
      <c r="H39" s="80">
        <f t="shared" ref="H39:H46" si="31">E39*G39</f>
        <v>57.85</v>
      </c>
      <c r="I39" s="80">
        <f t="shared" si="27"/>
        <v>631.79999999999995</v>
      </c>
      <c r="J39" s="80">
        <f t="shared" ref="J39:J46" si="32">I39*E39</f>
        <v>3159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50000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2681</v>
      </c>
      <c r="F41" s="33" t="s">
        <v>64</v>
      </c>
      <c r="G41" s="80">
        <f t="shared" si="26"/>
        <v>0.06</v>
      </c>
      <c r="H41" s="80">
        <f t="shared" si="31"/>
        <v>160.85999999999999</v>
      </c>
      <c r="I41" s="80">
        <f t="shared" si="27"/>
        <v>2.54</v>
      </c>
      <c r="J41" s="80">
        <f t="shared" si="32"/>
        <v>6809.74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469175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1</v>
      </c>
      <c r="F45" s="33" t="s">
        <v>58</v>
      </c>
      <c r="G45" s="80">
        <f t="shared" si="26"/>
        <v>11.57</v>
      </c>
      <c r="H45" s="80">
        <f t="shared" si="31"/>
        <v>11.57</v>
      </c>
      <c r="I45" s="80">
        <f t="shared" si="27"/>
        <v>253.56</v>
      </c>
      <c r="J45" s="80">
        <f t="shared" si="32"/>
        <v>253.56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3250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81984.47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25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14262.75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250000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1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1521.36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3500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11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4416.17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37400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299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44225.09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747500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50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422.49999999999994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10095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17060.55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1261875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15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76.050000000000011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180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102.69</v>
      </c>
      <c r="I71" s="92"/>
      <c r="J71" s="93">
        <f>SUM(J72:J76)</f>
        <v>2642.59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1325</v>
      </c>
      <c r="F72" s="89" t="s">
        <v>82</v>
      </c>
      <c r="G72" s="84">
        <f>SUM(M72,O72,Q72,S72)</f>
        <v>0.05</v>
      </c>
      <c r="H72" s="84">
        <f>G72*E72</f>
        <v>66.25</v>
      </c>
      <c r="I72" s="84">
        <f>SUM(V72,X72,Z72,AB72)</f>
        <v>0.91</v>
      </c>
      <c r="J72" s="84">
        <f>I72*E72</f>
        <v>1205.75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13250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4</v>
      </c>
      <c r="F73" s="82" t="s">
        <v>58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1588.59</v>
      </c>
      <c r="I77" s="92"/>
      <c r="J77" s="93">
        <f>SUM(J78:J92)</f>
        <v>56832.090000000004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167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17445</v>
      </c>
      <c r="F80" s="81" t="s">
        <v>64</v>
      </c>
      <c r="G80" s="80">
        <f t="shared" si="66"/>
        <v>0.01</v>
      </c>
      <c r="H80" s="80">
        <f t="shared" si="71"/>
        <v>174.45000000000002</v>
      </c>
      <c r="I80" s="80">
        <f t="shared" si="67"/>
        <v>1.83</v>
      </c>
      <c r="J80" s="80">
        <f t="shared" si="72"/>
        <v>31924.350000000002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1133925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270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2281.5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64800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23569</v>
      </c>
      <c r="F86" s="81" t="s">
        <v>94</v>
      </c>
      <c r="G86" s="80">
        <f t="shared" si="66"/>
        <v>0.06</v>
      </c>
      <c r="H86" s="80">
        <f t="shared" si="71"/>
        <v>1414.1399999999999</v>
      </c>
      <c r="I86" s="80">
        <f t="shared" si="67"/>
        <v>0.96</v>
      </c>
      <c r="J86" s="80">
        <f t="shared" si="72"/>
        <v>22626.239999999998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1649830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182.24</v>
      </c>
      <c r="I93" s="92"/>
      <c r="J93" s="93">
        <f>SUM(J94:J99)</f>
        <v>1649.83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39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1648.1399999999999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11700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1</v>
      </c>
      <c r="F97" s="33" t="s">
        <v>58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1</v>
      </c>
      <c r="F98" s="33" t="s">
        <v>58</v>
      </c>
      <c r="G98" s="80">
        <f t="shared" si="82"/>
        <v>45.56</v>
      </c>
      <c r="H98" s="80">
        <f t="shared" si="87"/>
        <v>45.56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5000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2</v>
      </c>
      <c r="F99" s="6" t="s">
        <v>185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8604235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1</v>
      </c>
      <c r="F101" s="83" t="s">
        <v>58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5.14064295082596E-4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0</v>
      </c>
      <c r="F102" s="33" t="s">
        <v>58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3.0231266300839062E-2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3.0745330595921657E-2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1</v>
      </c>
      <c r="F104" s="33" t="s">
        <v>58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  <c r="AF104" s="147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154"/>
      <c r="AG106" s="77"/>
    </row>
    <row r="107" spans="2:42" ht="24" customHeight="1" x14ac:dyDescent="0.25">
      <c r="B107" s="33" t="s">
        <v>205</v>
      </c>
      <c r="C107" s="230" t="s">
        <v>206</v>
      </c>
      <c r="D107" s="230"/>
      <c r="E107" s="33">
        <v>1</v>
      </c>
      <c r="F107" s="33" t="s">
        <v>58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4423.13</v>
      </c>
      <c r="I108" s="95" t="s">
        <v>207</v>
      </c>
      <c r="J108" s="96">
        <f>SUM(J19:J21,J23:J36,J38:J46,J48:J70,J72:J76,J78:J92,J94:J99,J101:J107)</f>
        <v>260116.91959999999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  <row r="112" spans="2:42" ht="15" customHeight="1" x14ac:dyDescent="0.25">
      <c r="H112" s="146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5" priority="1" operator="greaterThan">
      <formula>$AL$13</formula>
    </cfRule>
    <cfRule type="cellIs" dxfId="1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14B6-45F2-46D8-9FAB-13859EBF8A50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J56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277.68</v>
      </c>
      <c r="I17" s="92"/>
      <c r="J17" s="93">
        <f>SUM(J18:J21)</f>
        <v>7372.4740000000002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24</v>
      </c>
      <c r="F18" s="83" t="s">
        <v>48</v>
      </c>
      <c r="G18" s="84">
        <f>SUM(M18,O18,Q18,S18)</f>
        <v>11.57</v>
      </c>
      <c r="H18" s="84">
        <f>G18*E18</f>
        <v>277.68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24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3042.7200000000003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240000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19360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2516.8000000000002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96800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3.9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1812.954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39000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17662.12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0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3110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6251.0999999999995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388750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200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508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60000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72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10649.52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14400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50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237.57999999999998</v>
      </c>
      <c r="I37" s="92"/>
      <c r="J37" s="93">
        <f>SUM(J38:J46)</f>
        <v>9445.7200000000012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10</v>
      </c>
      <c r="F38" s="83" t="s">
        <v>58</v>
      </c>
      <c r="G38" s="84">
        <f t="shared" ref="G38:G46" si="26">SUM(M38,O38,Q38,S38)</f>
        <v>11.57</v>
      </c>
      <c r="H38" s="84">
        <f>E38*G38</f>
        <v>115.7</v>
      </c>
      <c r="I38" s="84">
        <f t="shared" ref="I38:I46" si="27">SUM(V38,X38,Z38,AB38)</f>
        <v>462.76</v>
      </c>
      <c r="J38" s="84">
        <f>I38*E38</f>
        <v>4627.6000000000004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100000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2</v>
      </c>
      <c r="F39" s="33" t="s">
        <v>58</v>
      </c>
      <c r="G39" s="80">
        <f t="shared" si="26"/>
        <v>11.57</v>
      </c>
      <c r="H39" s="80">
        <f t="shared" ref="H39:H46" si="31">E39*G39</f>
        <v>23.14</v>
      </c>
      <c r="I39" s="80">
        <f t="shared" si="27"/>
        <v>631.79999999999995</v>
      </c>
      <c r="J39" s="80">
        <f t="shared" ref="J39:J46" si="32">I39*E39</f>
        <v>1263.5999999999999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20000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900</v>
      </c>
      <c r="F41" s="33" t="s">
        <v>64</v>
      </c>
      <c r="G41" s="80">
        <f t="shared" si="26"/>
        <v>0.06</v>
      </c>
      <c r="H41" s="80">
        <f t="shared" si="31"/>
        <v>54</v>
      </c>
      <c r="I41" s="80">
        <f t="shared" si="27"/>
        <v>2.54</v>
      </c>
      <c r="J41" s="80">
        <f t="shared" si="32"/>
        <v>2286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157500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180</v>
      </c>
      <c r="F44" s="33" t="s">
        <v>94</v>
      </c>
      <c r="G44" s="80">
        <f t="shared" si="26"/>
        <v>0.12</v>
      </c>
      <c r="H44" s="80">
        <f t="shared" si="31"/>
        <v>21.599999999999998</v>
      </c>
      <c r="I44" s="80">
        <f t="shared" si="27"/>
        <v>4.2300000000000004</v>
      </c>
      <c r="J44" s="80">
        <f t="shared" si="32"/>
        <v>761.40000000000009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18000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2</v>
      </c>
      <c r="F45" s="33" t="s">
        <v>58</v>
      </c>
      <c r="G45" s="80">
        <f t="shared" si="26"/>
        <v>11.57</v>
      </c>
      <c r="H45" s="80">
        <f t="shared" si="31"/>
        <v>23.14</v>
      </c>
      <c r="I45" s="80">
        <f t="shared" si="27"/>
        <v>253.56</v>
      </c>
      <c r="J45" s="80">
        <f t="shared" si="32"/>
        <v>507.12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6500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31008.329999999998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6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3423.06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60000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2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3042.72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7000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15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6022.05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51000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72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10649.52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180000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3400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5746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425000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637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1617.98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127400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100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507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1200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144.44</v>
      </c>
      <c r="I71" s="92"/>
      <c r="J71" s="93">
        <f>SUM(J72:J76)</f>
        <v>3402.44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2160</v>
      </c>
      <c r="F72" s="89" t="s">
        <v>82</v>
      </c>
      <c r="G72" s="84">
        <f>SUM(M72,O72,Q72,S72)</f>
        <v>0.05</v>
      </c>
      <c r="H72" s="84">
        <f>G72*E72</f>
        <v>108</v>
      </c>
      <c r="I72" s="84">
        <f>SUM(V72,X72,Z72,AB72)</f>
        <v>0.91</v>
      </c>
      <c r="J72" s="84">
        <f>I72*E72</f>
        <v>1965.6000000000001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21600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4</v>
      </c>
      <c r="F73" s="82" t="s">
        <v>58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632.64</v>
      </c>
      <c r="I77" s="92"/>
      <c r="J77" s="93">
        <f>SUM(J78:J92)</f>
        <v>23932.739999999998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6600</v>
      </c>
      <c r="F80" s="81" t="s">
        <v>64</v>
      </c>
      <c r="G80" s="80">
        <f t="shared" si="66"/>
        <v>0.01</v>
      </c>
      <c r="H80" s="80">
        <f t="shared" si="71"/>
        <v>66</v>
      </c>
      <c r="I80" s="80">
        <f t="shared" si="67"/>
        <v>1.83</v>
      </c>
      <c r="J80" s="80">
        <f t="shared" si="72"/>
        <v>12078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429000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330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2788.4999999999995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79200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9444</v>
      </c>
      <c r="F86" s="81" t="s">
        <v>94</v>
      </c>
      <c r="G86" s="80">
        <f t="shared" si="66"/>
        <v>0.06</v>
      </c>
      <c r="H86" s="80">
        <f t="shared" si="71"/>
        <v>566.64</v>
      </c>
      <c r="I86" s="80">
        <f t="shared" si="67"/>
        <v>0.96</v>
      </c>
      <c r="J86" s="80">
        <f t="shared" si="72"/>
        <v>9066.24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661080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136.68</v>
      </c>
      <c r="I93" s="92"/>
      <c r="J93" s="93">
        <f>SUM(J94:J99)</f>
        <v>508.81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12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507.12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3600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1</v>
      </c>
      <c r="F97" s="33" t="s">
        <v>58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2</v>
      </c>
      <c r="F99" s="6" t="s">
        <v>185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3211630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1</v>
      </c>
      <c r="F101" s="83" t="s">
        <v>58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9.0413279238268408E-4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0</v>
      </c>
      <c r="F102" s="33" t="s">
        <v>58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2.9389644510731311E-2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3.0293777303113997E-2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1</v>
      </c>
      <c r="F104" s="33" t="s">
        <v>58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1</v>
      </c>
      <c r="F107" s="33" t="s">
        <v>58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2903.74</v>
      </c>
      <c r="I108" s="95" t="s">
        <v>207</v>
      </c>
      <c r="J108" s="96">
        <f>SUM(J18:J21,J23:J36,J38:J46,J48:J70,J72:J76,J78:J92,J94:J99,J101:J107)</f>
        <v>94388.664000000004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3" priority="1" operator="greaterThan">
      <formula>$AL$13</formula>
    </cfRule>
    <cfRule type="cellIs" dxfId="1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E241-6B2D-4141-834A-0D2D3A05DE7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5.3222000000000005</v>
      </c>
      <c r="I17" s="92"/>
      <c r="J17" s="93">
        <f>SUM(J18:J21)</f>
        <v>165.11600000000001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0.46</v>
      </c>
      <c r="F18" s="83" t="s">
        <v>48</v>
      </c>
      <c r="G18" s="84">
        <f>SUM(M18,O18,Q18,S18)</f>
        <v>11.57</v>
      </c>
      <c r="H18" s="84">
        <f>G18*E18</f>
        <v>5.3222000000000005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0.46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58.318800000000003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4600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750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97.5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3750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0.02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9.2972000000000001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200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843.04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1">
        <v>1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2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2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2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2">
        <v>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2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2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2">
        <v>0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2">
        <v>1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190.17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3600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2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2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2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2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3">
        <v>50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1.2</v>
      </c>
      <c r="I37" s="92"/>
      <c r="J37" s="93">
        <f>SUM(J38:J46)</f>
        <v>304.3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20</v>
      </c>
      <c r="F41" s="33" t="s">
        <v>64</v>
      </c>
      <c r="G41" s="80">
        <f t="shared" si="26"/>
        <v>0.06</v>
      </c>
      <c r="H41" s="80">
        <f t="shared" si="31"/>
        <v>1.2</v>
      </c>
      <c r="I41" s="80">
        <f t="shared" si="27"/>
        <v>2.54</v>
      </c>
      <c r="J41" s="80">
        <f t="shared" si="32"/>
        <v>50.8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3500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50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253.5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600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2620.06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1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570.51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10000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0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1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274.69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5000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1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1521.36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2600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50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25</v>
      </c>
      <c r="I71" s="92"/>
      <c r="J71" s="93">
        <f>SUM(J72:J76)</f>
        <v>455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500</v>
      </c>
      <c r="F72" s="89" t="s">
        <v>82</v>
      </c>
      <c r="G72" s="84">
        <f>SUM(M72,O72,Q72,S72)</f>
        <v>0.05</v>
      </c>
      <c r="H72" s="84">
        <f>G72*E72</f>
        <v>25</v>
      </c>
      <c r="I72" s="84">
        <f>SUM(V72,X72,Z72,AB72)</f>
        <v>0.91</v>
      </c>
      <c r="J72" s="84">
        <f>I72*E72</f>
        <v>455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5000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12.57</v>
      </c>
      <c r="I77" s="92"/>
      <c r="J77" s="93">
        <f>SUM(J78:J92)</f>
        <v>605.6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100</v>
      </c>
      <c r="F80" s="81" t="s">
        <v>64</v>
      </c>
      <c r="G80" s="80">
        <f t="shared" si="66"/>
        <v>0.01</v>
      </c>
      <c r="H80" s="80">
        <f t="shared" si="71"/>
        <v>1</v>
      </c>
      <c r="I80" s="80">
        <f t="shared" si="67"/>
        <v>1.83</v>
      </c>
      <c r="J80" s="80">
        <f t="shared" si="72"/>
        <v>183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6500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0</v>
      </c>
      <c r="F82" s="81" t="s">
        <v>58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1</v>
      </c>
      <c r="F83" s="81" t="s">
        <v>58</v>
      </c>
      <c r="G83" s="80">
        <f t="shared" si="66"/>
        <v>11.57</v>
      </c>
      <c r="H83" s="80">
        <f t="shared" si="71"/>
        <v>11.57</v>
      </c>
      <c r="I83" s="80">
        <f t="shared" si="67"/>
        <v>422.6</v>
      </c>
      <c r="J83" s="80">
        <f t="shared" si="72"/>
        <v>422.6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7200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22.78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1</v>
      </c>
      <c r="F99" s="6" t="s">
        <v>185</v>
      </c>
      <c r="G99" s="32">
        <f t="shared" si="82"/>
        <v>22.78</v>
      </c>
      <c r="H99" s="32">
        <f t="shared" si="87"/>
        <v>22.78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5000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302.11</v>
      </c>
      <c r="I100" s="92"/>
      <c r="J100" s="93">
        <f>SUM(J101:J107)</f>
        <v>294.88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62550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5.8989960031974424E-3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8.4540303756994409E-2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9.0439299760191855E-2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0</v>
      </c>
      <c r="F104" s="33" t="s">
        <v>58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x14ac:dyDescent="0.25">
      <c r="B107" s="33" t="s">
        <v>205</v>
      </c>
      <c r="C107" s="230" t="s">
        <v>206</v>
      </c>
      <c r="D107" s="230"/>
      <c r="E107" s="33">
        <v>1</v>
      </c>
      <c r="F107" s="33" t="s">
        <v>58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x14ac:dyDescent="0.25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368.98220000000003</v>
      </c>
      <c r="I108" s="95" t="s">
        <v>207</v>
      </c>
      <c r="J108" s="96">
        <f>SUM(J19:J21,J23:J36,J38:J46,J48:J70,J72:J76,J78:J92,J94:J99,J101:J107)</f>
        <v>5287.9960000000001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1" priority="1" operator="greaterThan">
      <formula>$AL$13</formula>
    </cfRule>
    <cfRule type="cellIs" dxfId="1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6206-A926-405E-AFC5-8B9E99E27E4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51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1.6198000000000001</v>
      </c>
      <c r="I17" s="92"/>
      <c r="J17" s="93">
        <f>SUM(J18:J21)</f>
        <v>35.397800000000004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0.14000000000000001</v>
      </c>
      <c r="F18" s="83" t="s">
        <v>48</v>
      </c>
      <c r="G18" s="84">
        <f>SUM(M18,O18,Q18,S18)</f>
        <v>11.57</v>
      </c>
      <c r="H18" s="84">
        <f>G18*E18</f>
        <v>1.6198000000000001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0.14000000000000001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17.749200000000002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1400.0000000000002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100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13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500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0.01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4.6486000000000001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0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1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50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0</v>
      </c>
      <c r="F41" s="33" t="s">
        <v>64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0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1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50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10</v>
      </c>
      <c r="I71" s="92"/>
      <c r="J71" s="93">
        <f>SUM(J72:J76)</f>
        <v>182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200</v>
      </c>
      <c r="F72" s="89" t="s">
        <v>82</v>
      </c>
      <c r="G72" s="84">
        <f>SUM(M72,O72,Q72,S72)</f>
        <v>0.05</v>
      </c>
      <c r="H72" s="84">
        <f>G72*E72</f>
        <v>10</v>
      </c>
      <c r="I72" s="84">
        <f>SUM(V72,X72,Z72,AB72)</f>
        <v>0.91</v>
      </c>
      <c r="J72" s="84">
        <f>I72*E72</f>
        <v>182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2000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12.07</v>
      </c>
      <c r="I77" s="92"/>
      <c r="J77" s="93">
        <f>SUM(J78:J92)</f>
        <v>429.58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50</v>
      </c>
      <c r="F80" s="81" t="s">
        <v>64</v>
      </c>
      <c r="G80" s="80">
        <f t="shared" si="66"/>
        <v>0.01</v>
      </c>
      <c r="H80" s="80">
        <f t="shared" si="71"/>
        <v>0.5</v>
      </c>
      <c r="I80" s="80">
        <f t="shared" si="67"/>
        <v>1.83</v>
      </c>
      <c r="J80" s="80">
        <f t="shared" si="72"/>
        <v>91.5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3250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1</v>
      </c>
      <c r="F82" s="81" t="s">
        <v>58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0</v>
      </c>
      <c r="F99" s="6" t="s">
        <v>185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13450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1.1811881040892194E-2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0.11172920446096653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0.12354108550185872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0</v>
      </c>
      <c r="F104" s="33" t="s">
        <v>58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0</v>
      </c>
      <c r="F107" s="33" t="s">
        <v>58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158.8698</v>
      </c>
      <c r="I108" s="95" t="s">
        <v>207</v>
      </c>
      <c r="J108" s="96">
        <f>SUM(J19:J21,J23:J36,J38:J46,J48:J70,J72:J76,J78:J92,J94:J99,J101:J107)</f>
        <v>1502.7577999999999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9" priority="1" operator="greaterThan">
      <formula>$AL$13</formula>
    </cfRule>
    <cfRule type="cellIs" dxfId="8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1C98-5BDF-414D-AA14-34DE8EA8470C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12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13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14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81" t="s">
        <v>1</v>
      </c>
      <c r="C5" s="281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82" t="s">
        <v>2</v>
      </c>
      <c r="C6" s="282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82" t="s">
        <v>3</v>
      </c>
      <c r="C7" s="282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82" t="s">
        <v>4</v>
      </c>
      <c r="C8" s="282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82" t="s">
        <v>5</v>
      </c>
      <c r="C9" s="282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83" t="s">
        <v>6</v>
      </c>
      <c r="C10" s="283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59" t="s">
        <v>7</v>
      </c>
      <c r="C11" s="259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15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16</v>
      </c>
      <c r="M13" s="124"/>
      <c r="N13" s="124"/>
      <c r="O13" s="91"/>
      <c r="P13" s="124"/>
      <c r="Q13" s="124"/>
      <c r="R13" s="124"/>
      <c r="S13" s="126"/>
      <c r="T13" s="47"/>
      <c r="U13" s="90" t="s">
        <v>17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18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7" t="s">
        <v>19</v>
      </c>
      <c r="C14" s="247" t="s">
        <v>20</v>
      </c>
      <c r="D14" s="247"/>
      <c r="E14" s="247" t="s">
        <v>21</v>
      </c>
      <c r="F14" s="247" t="s">
        <v>22</v>
      </c>
      <c r="G14" s="234" t="s">
        <v>23</v>
      </c>
      <c r="H14" s="234" t="s">
        <v>24</v>
      </c>
      <c r="I14" s="234" t="s">
        <v>25</v>
      </c>
      <c r="J14" s="234" t="s">
        <v>26</v>
      </c>
      <c r="K14" s="29"/>
      <c r="L14" s="119"/>
      <c r="M14" s="119" t="s">
        <v>27</v>
      </c>
      <c r="N14" s="119"/>
      <c r="O14" s="119" t="s">
        <v>28</v>
      </c>
      <c r="P14" s="119"/>
      <c r="Q14" s="119" t="s">
        <v>29</v>
      </c>
      <c r="R14" s="119"/>
      <c r="S14" s="119" t="s">
        <v>30</v>
      </c>
      <c r="T14" s="48"/>
      <c r="U14" s="119"/>
      <c r="V14" s="119" t="s">
        <v>31</v>
      </c>
      <c r="W14" s="119"/>
      <c r="X14" s="119" t="s">
        <v>243</v>
      </c>
      <c r="Y14" s="119"/>
      <c r="Z14" s="119" t="s">
        <v>244</v>
      </c>
      <c r="AA14" s="119"/>
      <c r="AB14" s="119" t="s">
        <v>32</v>
      </c>
      <c r="AC14" s="48"/>
      <c r="AD14" s="48"/>
      <c r="AE14" s="59"/>
      <c r="AF14" s="59"/>
      <c r="AG14" s="58"/>
      <c r="AH14" s="56"/>
      <c r="AI14" s="56"/>
      <c r="AJ14" s="56"/>
      <c r="AK14" s="106" t="s">
        <v>33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79"/>
      <c r="C15" s="279"/>
      <c r="D15" s="279"/>
      <c r="E15" s="279"/>
      <c r="F15" s="279"/>
      <c r="G15" s="280"/>
      <c r="H15" s="280"/>
      <c r="I15" s="280"/>
      <c r="J15" s="280"/>
      <c r="K15" s="29"/>
      <c r="L15" s="119" t="s">
        <v>34</v>
      </c>
      <c r="M15" s="129">
        <v>115.7</v>
      </c>
      <c r="N15" s="119" t="s">
        <v>34</v>
      </c>
      <c r="O15" s="120">
        <v>91.12</v>
      </c>
      <c r="P15" s="119" t="s">
        <v>34</v>
      </c>
      <c r="Q15" s="120">
        <v>51.23</v>
      </c>
      <c r="R15" s="119" t="s">
        <v>34</v>
      </c>
      <c r="S15" s="129">
        <v>72.38</v>
      </c>
      <c r="T15" s="53"/>
      <c r="U15" s="119" t="s">
        <v>34</v>
      </c>
      <c r="V15" s="120">
        <v>84.52</v>
      </c>
      <c r="W15" s="119" t="s">
        <v>34</v>
      </c>
      <c r="X15" s="120">
        <v>83.12</v>
      </c>
      <c r="Y15" s="119" t="s">
        <v>34</v>
      </c>
      <c r="Z15" s="120">
        <v>94.08</v>
      </c>
      <c r="AA15" s="119" t="s">
        <v>34</v>
      </c>
      <c r="AB15" s="120">
        <v>129.19</v>
      </c>
      <c r="AC15" s="53"/>
      <c r="AD15" s="53"/>
      <c r="AE15" s="60" t="s">
        <v>35</v>
      </c>
      <c r="AF15" s="61" t="s">
        <v>36</v>
      </c>
      <c r="AG15" s="62" t="s">
        <v>37</v>
      </c>
      <c r="AH15" s="56"/>
      <c r="AI15" s="56"/>
      <c r="AJ15" s="56"/>
      <c r="AK15" s="106" t="s">
        <v>18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45"/>
      <c r="C16" s="245"/>
      <c r="D16" s="245"/>
      <c r="E16" s="245"/>
      <c r="F16" s="245"/>
      <c r="G16" s="232"/>
      <c r="H16" s="232"/>
      <c r="I16" s="232"/>
      <c r="J16" s="232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38</v>
      </c>
      <c r="AF16" s="64" t="s">
        <v>39</v>
      </c>
      <c r="AG16" s="65" t="s">
        <v>40</v>
      </c>
      <c r="AH16" s="56"/>
      <c r="AI16" s="56"/>
      <c r="AJ16" s="56"/>
      <c r="AK16" s="106" t="s">
        <v>41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38" t="s">
        <v>42</v>
      </c>
      <c r="C17" s="239"/>
      <c r="D17" s="239"/>
      <c r="E17" s="239"/>
      <c r="F17" s="239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43</v>
      </c>
      <c r="M17" s="174" t="s">
        <v>38</v>
      </c>
      <c r="N17" s="174" t="s">
        <v>43</v>
      </c>
      <c r="O17" s="174" t="s">
        <v>38</v>
      </c>
      <c r="P17" s="174" t="s">
        <v>43</v>
      </c>
      <c r="Q17" s="174" t="s">
        <v>38</v>
      </c>
      <c r="R17" s="174" t="s">
        <v>43</v>
      </c>
      <c r="S17" s="174" t="s">
        <v>38</v>
      </c>
      <c r="T17" s="50"/>
      <c r="U17" s="174" t="s">
        <v>43</v>
      </c>
      <c r="V17" s="174" t="s">
        <v>38</v>
      </c>
      <c r="W17" s="174" t="s">
        <v>43</v>
      </c>
      <c r="X17" s="174" t="s">
        <v>38</v>
      </c>
      <c r="Y17" s="174" t="s">
        <v>43</v>
      </c>
      <c r="Z17" s="174" t="s">
        <v>38</v>
      </c>
      <c r="AA17" s="174" t="s">
        <v>43</v>
      </c>
      <c r="AB17" s="174" t="s">
        <v>38</v>
      </c>
      <c r="AC17" s="29"/>
      <c r="AD17" s="51"/>
      <c r="AE17" s="66"/>
      <c r="AF17" s="67"/>
      <c r="AG17" s="67"/>
      <c r="AH17" s="56"/>
      <c r="AI17" s="56"/>
      <c r="AJ17" s="56" t="s">
        <v>44</v>
      </c>
      <c r="AK17" s="56" t="s">
        <v>45</v>
      </c>
      <c r="AL17" s="56" t="s">
        <v>46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4" t="s">
        <v>47</v>
      </c>
      <c r="D18" s="244"/>
      <c r="E18" s="86">
        <v>0</v>
      </c>
      <c r="F18" s="83" t="s">
        <v>48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49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0" t="s">
        <v>50</v>
      </c>
      <c r="D19" s="230"/>
      <c r="E19" s="79">
        <v>0</v>
      </c>
      <c r="F19" s="33" t="s">
        <v>48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49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0" t="s">
        <v>51</v>
      </c>
      <c r="D20" s="230"/>
      <c r="E20" s="79">
        <v>0</v>
      </c>
      <c r="F20" s="33" t="s">
        <v>52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53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5" t="s">
        <v>54</v>
      </c>
      <c r="D21" s="235"/>
      <c r="E21" s="7">
        <v>0</v>
      </c>
      <c r="F21" s="6" t="s">
        <v>48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55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38" t="s">
        <v>56</v>
      </c>
      <c r="C22" s="239"/>
      <c r="D22" s="239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6" t="s">
        <v>57</v>
      </c>
      <c r="D23" s="236"/>
      <c r="E23" s="86">
        <v>0</v>
      </c>
      <c r="F23" s="83" t="s">
        <v>58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59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0" t="s">
        <v>60</v>
      </c>
      <c r="D24" s="230"/>
      <c r="E24" s="79">
        <v>0</v>
      </c>
      <c r="F24" s="33" t="s">
        <v>58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61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0" t="s">
        <v>62</v>
      </c>
      <c r="D25" s="230"/>
      <c r="E25" s="79">
        <v>0</v>
      </c>
      <c r="F25" s="33" t="s">
        <v>58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0" t="s">
        <v>63</v>
      </c>
      <c r="D26" s="230"/>
      <c r="E26" s="79">
        <v>0</v>
      </c>
      <c r="F26" s="33" t="s">
        <v>64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59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0" t="s">
        <v>65</v>
      </c>
      <c r="D27" s="230"/>
      <c r="E27" s="79">
        <v>0</v>
      </c>
      <c r="F27" s="33" t="s">
        <v>64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59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0" t="s">
        <v>66</v>
      </c>
      <c r="D28" s="230"/>
      <c r="E28" s="79">
        <v>0</v>
      </c>
      <c r="F28" s="33" t="s">
        <v>64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67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0" t="s">
        <v>68</v>
      </c>
      <c r="D29" s="230"/>
      <c r="E29" s="79">
        <v>0</v>
      </c>
      <c r="F29" s="33" t="s">
        <v>58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59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0" t="s">
        <v>69</v>
      </c>
      <c r="D30" s="230"/>
      <c r="E30" s="79">
        <v>0</v>
      </c>
      <c r="F30" s="33" t="s">
        <v>58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70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0" t="s">
        <v>71</v>
      </c>
      <c r="D31" s="230"/>
      <c r="E31" s="79">
        <v>0</v>
      </c>
      <c r="F31" s="33" t="s">
        <v>58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72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0" t="s">
        <v>73</v>
      </c>
      <c r="D32" s="230"/>
      <c r="E32" s="79">
        <v>0</v>
      </c>
      <c r="F32" s="33" t="s">
        <v>58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74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0" t="s">
        <v>75</v>
      </c>
      <c r="D33" s="230"/>
      <c r="E33" s="79">
        <v>0</v>
      </c>
      <c r="F33" s="33" t="s">
        <v>64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76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0" t="s">
        <v>77</v>
      </c>
      <c r="D34" s="230"/>
      <c r="E34" s="79">
        <v>0</v>
      </c>
      <c r="F34" s="33" t="s">
        <v>64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78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0" t="s">
        <v>79</v>
      </c>
      <c r="D35" s="230"/>
      <c r="E35" s="79">
        <v>0</v>
      </c>
      <c r="F35" s="33" t="s">
        <v>58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80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5" t="s">
        <v>81</v>
      </c>
      <c r="D36" s="235"/>
      <c r="E36" s="7">
        <v>0</v>
      </c>
      <c r="F36" s="6" t="s">
        <v>82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83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38" t="s">
        <v>84</v>
      </c>
      <c r="C37" s="239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6" t="s">
        <v>85</v>
      </c>
      <c r="D38" s="236"/>
      <c r="E38" s="86">
        <v>0</v>
      </c>
      <c r="F38" s="83" t="s">
        <v>58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86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0" t="s">
        <v>87</v>
      </c>
      <c r="D39" s="230"/>
      <c r="E39" s="79">
        <v>0</v>
      </c>
      <c r="F39" s="33" t="s">
        <v>58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59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0" t="s">
        <v>88</v>
      </c>
      <c r="D40" s="230"/>
      <c r="E40" s="79">
        <v>0</v>
      </c>
      <c r="F40" s="33" t="s">
        <v>58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89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0" t="s">
        <v>90</v>
      </c>
      <c r="D41" s="230"/>
      <c r="E41" s="79">
        <v>0</v>
      </c>
      <c r="F41" s="33" t="s">
        <v>64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91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0" t="s">
        <v>92</v>
      </c>
      <c r="D42" s="230"/>
      <c r="E42" s="79">
        <v>0</v>
      </c>
      <c r="F42" s="33" t="s">
        <v>64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91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0" t="s">
        <v>93</v>
      </c>
      <c r="D43" s="230"/>
      <c r="E43" s="79">
        <v>0</v>
      </c>
      <c r="F43" s="33" t="s">
        <v>94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0" t="s">
        <v>95</v>
      </c>
      <c r="D44" s="230"/>
      <c r="E44" s="79">
        <v>0</v>
      </c>
      <c r="F44" s="33" t="s">
        <v>94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0" t="s">
        <v>96</v>
      </c>
      <c r="D45" s="230"/>
      <c r="E45" s="79">
        <v>0</v>
      </c>
      <c r="F45" s="33" t="s">
        <v>58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97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5" t="s">
        <v>81</v>
      </c>
      <c r="D46" s="235"/>
      <c r="E46" s="7">
        <v>0</v>
      </c>
      <c r="F46" s="6" t="s">
        <v>82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98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38" t="s">
        <v>99</v>
      </c>
      <c r="C47" s="239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100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6" t="s">
        <v>101</v>
      </c>
      <c r="D48" s="236"/>
      <c r="E48" s="86">
        <v>0</v>
      </c>
      <c r="F48" s="88" t="s">
        <v>58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102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0" t="s">
        <v>103</v>
      </c>
      <c r="D49" s="230"/>
      <c r="E49" s="79">
        <v>0</v>
      </c>
      <c r="F49" s="81" t="s">
        <v>58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104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40" t="s">
        <v>105</v>
      </c>
      <c r="D50" s="240"/>
      <c r="E50" s="79">
        <v>0</v>
      </c>
      <c r="F50" s="81" t="s">
        <v>58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106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40" t="s">
        <v>107</v>
      </c>
      <c r="D51" s="240"/>
      <c r="E51" s="79">
        <v>0</v>
      </c>
      <c r="F51" s="81" t="s">
        <v>58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108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40" t="s">
        <v>109</v>
      </c>
      <c r="D52" s="240"/>
      <c r="E52" s="79">
        <v>0</v>
      </c>
      <c r="F52" s="81" t="s">
        <v>58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110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40" t="s">
        <v>111</v>
      </c>
      <c r="D53" s="240"/>
      <c r="E53" s="79">
        <v>0</v>
      </c>
      <c r="F53" s="81" t="s">
        <v>58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59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40" t="s">
        <v>112</v>
      </c>
      <c r="D54" s="240"/>
      <c r="E54" s="79">
        <v>0</v>
      </c>
      <c r="F54" s="81" t="s">
        <v>58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113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40" t="s">
        <v>114</v>
      </c>
      <c r="D55" s="240"/>
      <c r="E55" s="79">
        <v>0</v>
      </c>
      <c r="F55" s="81" t="s">
        <v>58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113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40" t="s">
        <v>115</v>
      </c>
      <c r="D56" s="240"/>
      <c r="E56" s="79">
        <v>0</v>
      </c>
      <c r="F56" s="81" t="s">
        <v>58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40" t="s">
        <v>116</v>
      </c>
      <c r="D57" s="240"/>
      <c r="E57" s="79">
        <v>0</v>
      </c>
      <c r="F57" s="81" t="s">
        <v>58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117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40" t="s">
        <v>118</v>
      </c>
      <c r="D58" s="240"/>
      <c r="E58" s="79">
        <v>0</v>
      </c>
      <c r="F58" s="81" t="s">
        <v>58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119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40" t="s">
        <v>120</v>
      </c>
      <c r="D59" s="240"/>
      <c r="E59" s="79">
        <v>0</v>
      </c>
      <c r="F59" s="81" t="s">
        <v>58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119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40" t="s">
        <v>121</v>
      </c>
      <c r="D60" s="240"/>
      <c r="E60" s="79">
        <v>0</v>
      </c>
      <c r="F60" s="81" t="s">
        <v>58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119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40" t="s">
        <v>122</v>
      </c>
      <c r="D61" s="240"/>
      <c r="E61" s="79">
        <v>0</v>
      </c>
      <c r="F61" s="81" t="s">
        <v>58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119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40" t="s">
        <v>123</v>
      </c>
      <c r="D62" s="240"/>
      <c r="E62" s="79">
        <v>0</v>
      </c>
      <c r="F62" s="81" t="s">
        <v>58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119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40" t="s">
        <v>124</v>
      </c>
      <c r="D63" s="240"/>
      <c r="E63" s="79">
        <v>0</v>
      </c>
      <c r="F63" s="81" t="s">
        <v>64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125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40" t="s">
        <v>126</v>
      </c>
      <c r="D64" s="240"/>
      <c r="E64" s="79">
        <v>0</v>
      </c>
      <c r="F64" s="81" t="s">
        <v>64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127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41" t="s">
        <v>128</v>
      </c>
      <c r="D65" s="241"/>
      <c r="E65" s="79">
        <v>0</v>
      </c>
      <c r="F65" s="81" t="s">
        <v>58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129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41" t="s">
        <v>130</v>
      </c>
      <c r="D66" s="241"/>
      <c r="E66" s="79">
        <v>0</v>
      </c>
      <c r="F66" s="81" t="s">
        <v>64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131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41" t="s">
        <v>132</v>
      </c>
      <c r="D67" s="241"/>
      <c r="E67" s="79">
        <v>0</v>
      </c>
      <c r="F67" s="81" t="s">
        <v>64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133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41" t="s">
        <v>134</v>
      </c>
      <c r="D68" s="241"/>
      <c r="E68" s="79">
        <v>0</v>
      </c>
      <c r="F68" s="81" t="s">
        <v>64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135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41" t="s">
        <v>81</v>
      </c>
      <c r="D69" s="241"/>
      <c r="E69" s="79">
        <v>0</v>
      </c>
      <c r="F69" s="81" t="s">
        <v>82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127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42" t="s">
        <v>136</v>
      </c>
      <c r="D70" s="242"/>
      <c r="E70" s="7">
        <v>0</v>
      </c>
      <c r="F70" s="85" t="s">
        <v>82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127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38" t="s">
        <v>137</v>
      </c>
      <c r="C71" s="239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6" t="s">
        <v>137</v>
      </c>
      <c r="D72" s="236"/>
      <c r="E72" s="86">
        <v>0</v>
      </c>
      <c r="F72" s="89" t="s">
        <v>82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138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0" t="s">
        <v>139</v>
      </c>
      <c r="D73" s="230"/>
      <c r="E73" s="79">
        <v>0</v>
      </c>
      <c r="F73" s="82" t="s">
        <v>58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140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0" t="s">
        <v>141</v>
      </c>
      <c r="D74" s="230"/>
      <c r="E74" s="79">
        <v>0</v>
      </c>
      <c r="F74" s="82" t="s">
        <v>52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0" t="s">
        <v>142</v>
      </c>
      <c r="D75" s="230"/>
      <c r="E75" s="79">
        <v>0</v>
      </c>
      <c r="F75" s="82" t="s">
        <v>52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59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42" t="s">
        <v>143</v>
      </c>
      <c r="D76" s="242"/>
      <c r="E76" s="7">
        <v>0</v>
      </c>
      <c r="F76" s="87" t="s">
        <v>58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144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38" t="s">
        <v>145</v>
      </c>
      <c r="C77" s="239"/>
      <c r="D77" s="31"/>
      <c r="E77" s="31"/>
      <c r="F77" s="31"/>
      <c r="G77" s="92"/>
      <c r="H77" s="92">
        <f>SUM(H78:H92)</f>
        <v>11.57</v>
      </c>
      <c r="I77" s="92"/>
      <c r="J77" s="93">
        <f>SUM(J78:J92)</f>
        <v>338.08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43" t="s">
        <v>146</v>
      </c>
      <c r="D78" s="243"/>
      <c r="E78" s="86">
        <v>0</v>
      </c>
      <c r="F78" s="88" t="s">
        <v>94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147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41" t="s">
        <v>148</v>
      </c>
      <c r="D79" s="241"/>
      <c r="E79" s="79">
        <v>0</v>
      </c>
      <c r="F79" s="81" t="s">
        <v>94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149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41" t="s">
        <v>150</v>
      </c>
      <c r="D80" s="241"/>
      <c r="E80" s="79">
        <v>0</v>
      </c>
      <c r="F80" s="81" t="s">
        <v>64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59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41" t="s">
        <v>151</v>
      </c>
      <c r="D81" s="241"/>
      <c r="E81" s="79">
        <v>0</v>
      </c>
      <c r="F81" s="81" t="s">
        <v>64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152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41" t="s">
        <v>153</v>
      </c>
      <c r="D82" s="241"/>
      <c r="E82" s="79">
        <v>1</v>
      </c>
      <c r="F82" s="81" t="s">
        <v>58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59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41" t="s">
        <v>154</v>
      </c>
      <c r="D83" s="241"/>
      <c r="E83" s="79">
        <v>0</v>
      </c>
      <c r="F83" s="81" t="s">
        <v>58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155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41" t="s">
        <v>156</v>
      </c>
      <c r="D84" s="241"/>
      <c r="E84" s="79">
        <v>0</v>
      </c>
      <c r="F84" s="81" t="s">
        <v>94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157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41" t="s">
        <v>158</v>
      </c>
      <c r="D85" s="241"/>
      <c r="E85" s="79">
        <v>0</v>
      </c>
      <c r="F85" s="81" t="s">
        <v>94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159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41" t="s">
        <v>160</v>
      </c>
      <c r="D86" s="241"/>
      <c r="E86" s="79">
        <v>0</v>
      </c>
      <c r="F86" s="81" t="s">
        <v>94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161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41" t="s">
        <v>162</v>
      </c>
      <c r="D87" s="241"/>
      <c r="E87" s="79">
        <v>0</v>
      </c>
      <c r="F87" s="81" t="s">
        <v>94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163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41" t="s">
        <v>164</v>
      </c>
      <c r="D88" s="241"/>
      <c r="E88" s="79">
        <v>0</v>
      </c>
      <c r="F88" s="81" t="s">
        <v>94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59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41" t="s">
        <v>165</v>
      </c>
      <c r="D89" s="241"/>
      <c r="E89" s="79">
        <v>0</v>
      </c>
      <c r="F89" s="81" t="s">
        <v>94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166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41" t="s">
        <v>167</v>
      </c>
      <c r="D90" s="241"/>
      <c r="E90" s="79">
        <v>0</v>
      </c>
      <c r="F90" s="81" t="s">
        <v>94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166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41" t="s">
        <v>168</v>
      </c>
      <c r="D91" s="241"/>
      <c r="E91" s="79">
        <v>0</v>
      </c>
      <c r="F91" s="81" t="s">
        <v>64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169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42" t="s">
        <v>170</v>
      </c>
      <c r="D92" s="242"/>
      <c r="E92" s="7">
        <v>0</v>
      </c>
      <c r="F92" s="85" t="s">
        <v>171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172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38" t="s">
        <v>173</v>
      </c>
      <c r="C93" s="239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6" t="s">
        <v>174</v>
      </c>
      <c r="D94" s="236"/>
      <c r="E94" s="86">
        <v>0</v>
      </c>
      <c r="F94" s="83" t="s">
        <v>58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175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0" t="s">
        <v>176</v>
      </c>
      <c r="D95" s="230"/>
      <c r="E95" s="79">
        <v>0</v>
      </c>
      <c r="F95" s="33" t="s">
        <v>58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177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0" t="s">
        <v>178</v>
      </c>
      <c r="D96" s="230"/>
      <c r="E96" s="79">
        <v>0</v>
      </c>
      <c r="F96" s="33" t="s">
        <v>58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179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0" t="s">
        <v>180</v>
      </c>
      <c r="D97" s="230"/>
      <c r="E97" s="79">
        <v>0</v>
      </c>
      <c r="F97" s="33" t="s">
        <v>58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181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0" t="s">
        <v>182</v>
      </c>
      <c r="D98" s="230"/>
      <c r="E98" s="79">
        <v>0</v>
      </c>
      <c r="F98" s="33" t="s">
        <v>58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183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5" t="s">
        <v>184</v>
      </c>
      <c r="D99" s="235"/>
      <c r="E99" s="7">
        <v>0</v>
      </c>
      <c r="F99" s="6" t="s">
        <v>185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186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187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188</v>
      </c>
      <c r="AF100" s="131">
        <f>SUM(AF19:AF99)</f>
        <v>2300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189</v>
      </c>
      <c r="C101" s="236" t="s">
        <v>190</v>
      </c>
      <c r="D101" s="236"/>
      <c r="E101" s="83">
        <v>0</v>
      </c>
      <c r="F101" s="83" t="s">
        <v>58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6.380434782608696E-2</v>
      </c>
      <c r="AG101" s="135" t="s">
        <v>191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192</v>
      </c>
      <c r="C102" s="230" t="s">
        <v>193</v>
      </c>
      <c r="D102" s="230"/>
      <c r="E102" s="33">
        <v>1</v>
      </c>
      <c r="F102" s="33" t="s">
        <v>58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0.17001739130434781</v>
      </c>
      <c r="AG102" s="135" t="s">
        <v>194</v>
      </c>
    </row>
    <row r="103" spans="2:42" ht="24" customHeight="1" x14ac:dyDescent="0.35">
      <c r="B103" s="33" t="s">
        <v>195</v>
      </c>
      <c r="C103" s="172" t="s">
        <v>196</v>
      </c>
      <c r="D103" s="172"/>
      <c r="E103" s="33">
        <v>0</v>
      </c>
      <c r="F103" s="33" t="s">
        <v>197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0.23382173913043477</v>
      </c>
      <c r="AG103" s="137" t="s">
        <v>198</v>
      </c>
    </row>
    <row r="104" spans="2:42" ht="24" customHeight="1" x14ac:dyDescent="0.25">
      <c r="B104" s="33" t="s">
        <v>199</v>
      </c>
      <c r="C104" s="230" t="s">
        <v>200</v>
      </c>
      <c r="D104" s="230"/>
      <c r="E104" s="33">
        <v>0</v>
      </c>
      <c r="F104" s="33" t="s">
        <v>58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201</v>
      </c>
      <c r="C105" s="230" t="s">
        <v>202</v>
      </c>
      <c r="D105" s="230"/>
      <c r="E105" s="33">
        <v>0</v>
      </c>
      <c r="F105" s="33" t="s">
        <v>197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203</v>
      </c>
      <c r="C106" s="230" t="s">
        <v>204</v>
      </c>
      <c r="D106" s="230"/>
      <c r="E106" s="33">
        <v>0</v>
      </c>
      <c r="F106" s="33" t="s">
        <v>197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205</v>
      </c>
      <c r="C107" s="230" t="s">
        <v>206</v>
      </c>
      <c r="D107" s="230"/>
      <c r="E107" s="33">
        <v>0</v>
      </c>
      <c r="F107" s="33" t="s">
        <v>58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207</v>
      </c>
      <c r="H108" s="95">
        <f>SUM(H18:H21,H23:H36,H38:H46,H48:H70,H72:H76,H78:H92,H94:H99,H101:H107)</f>
        <v>146.75</v>
      </c>
      <c r="I108" s="95" t="s">
        <v>207</v>
      </c>
      <c r="J108" s="96">
        <f>SUM(J19:J21,J23:J36,J38:J46,J48:J70,J72:J76,J78:J92,J94:J99,J101:J107)</f>
        <v>391.03999999999996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7" priority="1" operator="greaterThan">
      <formula>$AL$13</formula>
    </cfRule>
    <cfRule type="cellIs" dxfId="6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50CAA89D083408FB3D2D989AE3C9E" ma:contentTypeVersion="5" ma:contentTypeDescription="Create a new document." ma:contentTypeScope="" ma:versionID="448600ad70aaf9678ceb9d302256f7e1">
  <xsd:schema xmlns:xsd="http://www.w3.org/2001/XMLSchema" xmlns:xs="http://www.w3.org/2001/XMLSchema" xmlns:p="http://schemas.microsoft.com/office/2006/metadata/properties" xmlns:ns2="65cd73bd-13ef-4e83-ab76-88fae20dbd74" xmlns:ns3="9a88f7dd-9ed4-4e1d-af81-cc5dab122ca1" targetNamespace="http://schemas.microsoft.com/office/2006/metadata/properties" ma:root="true" ma:fieldsID="9ac4b2b3201a4e91c4446c1fda951256" ns2:_="" ns3:_="">
    <xsd:import namespace="65cd73bd-13ef-4e83-ab76-88fae20dbd74"/>
    <xsd:import namespace="9a88f7dd-9ed4-4e1d-af81-cc5dab122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73bd-13ef-4e83-ab76-88fae20db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f7dd-9ed4-4e1d-af81-cc5dab122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64279-CAC3-48B4-B1D1-21689F98E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27D49-E087-4C86-A937-9324A9FBBD75}">
  <ds:schemaRefs>
    <ds:schemaRef ds:uri="65cd73bd-13ef-4e83-ab76-88fae20dbd7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9a88f7dd-9ed4-4e1d-af81-cc5dab122ca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C32034-36A6-47C5-9B72-9C279F13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d73bd-13ef-4e83-ab76-88fae20dbd74"/>
    <ds:schemaRef ds:uri="9a88f7dd-9ed4-4e1d-af81-cc5dab122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INSTRUCTIONS</vt:lpstr>
      <vt:lpstr>FEE CALCULATOR - MASTER</vt:lpstr>
      <vt:lpstr>FEE CALCULATION SUMMARY</vt:lpstr>
      <vt:lpstr>Sample Permit Fees</vt:lpstr>
      <vt:lpstr>FEE CALCULATOR - LG SUBD</vt:lpstr>
      <vt:lpstr>FEE CALCULATOR - MD SUBD</vt:lpstr>
      <vt:lpstr>FEE CALCULATOR - (N)COMMERCIAL</vt:lpstr>
      <vt:lpstr>FEE CALCULATOR - (N)RES INFILL</vt:lpstr>
      <vt:lpstr>FEE CALCULATOR - DRIVE APPROACH</vt:lpstr>
      <vt:lpstr>FEE CALCULATOR - RES WATER TAP</vt:lpstr>
      <vt:lpstr>FEE CALCULATOR - SEWER TAP</vt:lpstr>
      <vt:lpstr>FEE CALCULATOR - 2500 LF SS</vt:lpstr>
      <vt:lpstr>Review Web Posting</vt:lpstr>
      <vt:lpstr>Insp Web Posting</vt:lpstr>
      <vt:lpstr>'FEE CALCULATION SUMMARY'!Print_Area</vt:lpstr>
      <vt:lpstr>'FEE CALCULATOR - (N)COMMERCIAL'!Print_Area</vt:lpstr>
      <vt:lpstr>'FEE CALCULATOR - (N)RES INFILL'!Print_Area</vt:lpstr>
      <vt:lpstr>'FEE CALCULATOR - 2500 LF SS'!Print_Area</vt:lpstr>
      <vt:lpstr>'FEE CALCULATOR - DRIVE APPROACH'!Print_Area</vt:lpstr>
      <vt:lpstr>'FEE CALCULATOR - LG SUBD'!Print_Area</vt:lpstr>
      <vt:lpstr>'FEE CALCULATOR - MASTER'!Print_Area</vt:lpstr>
      <vt:lpstr>'FEE CALCULATOR - MD SUBD'!Print_Area</vt:lpstr>
      <vt:lpstr>'FEE CALCULATOR - RES WATER TAP'!Print_Area</vt:lpstr>
      <vt:lpstr>'FEE CALCULATOR - SEWER TAP'!Print_Area</vt:lpstr>
      <vt:lpstr>'Insp Web Posting'!Print_Area</vt:lpstr>
      <vt:lpstr>'Review Web Posting'!Print_Area</vt:lpstr>
      <vt:lpstr>'FEE CALCULATION SUMMARY'!Print_Titles</vt:lpstr>
      <vt:lpstr>'FEE CALCULATOR - (N)COMMERCIAL'!Print_Titles</vt:lpstr>
      <vt:lpstr>'FEE CALCULATOR - (N)RES INFILL'!Print_Titles</vt:lpstr>
      <vt:lpstr>'FEE CALCULATOR - 2500 LF SS'!Print_Titles</vt:lpstr>
      <vt:lpstr>'FEE CALCULATOR - DRIVE APPROACH'!Print_Titles</vt:lpstr>
      <vt:lpstr>'FEE CALCULATOR - LG SUBD'!Print_Titles</vt:lpstr>
      <vt:lpstr>'FEE CALCULATOR - MASTER'!Print_Titles</vt:lpstr>
      <vt:lpstr>'FEE CALCULATOR - MD SUBD'!Print_Titles</vt:lpstr>
      <vt:lpstr>'FEE CALCULATOR - RES WATER TAP'!Print_Titles</vt:lpstr>
      <vt:lpstr>'FEE CALCULATOR - SEWER TAP'!Print_Titles</vt:lpstr>
      <vt:lpstr>'Insp Web Posting'!Print_Titles</vt:lpstr>
      <vt:lpstr>'Review Web Posting'!Print_Titles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Curtis</dc:creator>
  <cp:keywords/>
  <dc:description/>
  <cp:lastModifiedBy>Doris Sandberg</cp:lastModifiedBy>
  <cp:revision/>
  <cp:lastPrinted>2024-05-08T14:58:32Z</cp:lastPrinted>
  <dcterms:created xsi:type="dcterms:W3CDTF">2022-02-11T21:03:30Z</dcterms:created>
  <dcterms:modified xsi:type="dcterms:W3CDTF">2026-04-29T18:38:25Z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0x01010081950CAA89D083408FB3D2D989AE3C9E</vt:lpwstr>
  </property>
</Properties>
</file>