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Finance GMBA\LOCAL GOVERNMENT DEBT REPORTING\FY 2024 Local Debt Reporting\"/>
    </mc:Choice>
  </mc:AlternateContent>
  <xr:revisionPtr revIDLastSave="0" documentId="8_{4E962169-E3A1-4FE2-8BCF-AFA9807F4528}" xr6:coauthVersionLast="47" xr6:coauthVersionMax="47" xr10:uidLastSave="{00000000-0000-0000-0000-000000000000}"/>
  <bookViews>
    <workbookView xWindow="38280" yWindow="-120" windowWidth="38640" windowHeight="15720" activeTab="4" xr2:uid="{18A35621-320E-4006-A819-AFB674FAB539}"/>
  </bookViews>
  <sheets>
    <sheet name="Summary of Debt Obligations" sheetId="6" r:id="rId1"/>
    <sheet name="Individual Debt Obligations" sheetId="7" r:id="rId2"/>
    <sheet name=" Contact Information" sheetId="3" r:id="rId3"/>
    <sheet name="Current Debt Obligations" sheetId="4" r:id="rId4"/>
    <sheet name="Visualizations" sheetId="5" r:id="rId5"/>
  </sheets>
  <externalReferences>
    <externalReference r:id="rId6"/>
  </externalReferences>
  <definedNames>
    <definedName name="TitleRegionContactInformation..B30.1">' Contact Information'!$A$15</definedName>
    <definedName name="TitleRegionEntityInformation..B13.1">' Contact Information'!$A$3</definedName>
    <definedName name="TitleRegionEntityInformation..B4.2" localSheetId="1">'Individual Debt Obligations'!$A$2</definedName>
    <definedName name="TitleRegionEntityInformation..B4.2">#REF!</definedName>
    <definedName name="TitleRegionEntityInformation..B4.3" localSheetId="0">'Summary of Debt Obligations'!$A$2</definedName>
    <definedName name="TitleRegionEntityInformation..B4.3">#REF!</definedName>
    <definedName name="TitleRegionIndividualDebtObligations..S110.2" localSheetId="1">'Individual Debt Obligations'!$A$8</definedName>
    <definedName name="TitleRegionIndividualDebtObligations..S110.2">#REF!</definedName>
    <definedName name="TitleRegionTotalTaxAdValorem..B17.3" localSheetId="0">'Summary of Debt Obligations'!$A$14</definedName>
    <definedName name="TitleRegionTotalTaxAdValorem..B17.3">#REF!</definedName>
    <definedName name="TitleRegionTotalTaxAdValoremPerCapita..B24.3" localSheetId="0">'Summary of Debt Obligations'!$A$19</definedName>
    <definedName name="TitleRegionTotalTaxAdValoremPerCapita..B24.3">#REF!</definedName>
    <definedName name="TitleRegionTotalTaxRevDebt..B12.3" localSheetId="0">'Summary of Debt Obligations'!$A$9</definedName>
    <definedName name="TitleRegionTotalTaxRevDebt..B12.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 l="1"/>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B4" i="7"/>
  <c r="B3" i="7"/>
  <c r="B24" i="6"/>
  <c r="B23" i="6"/>
  <c r="B22" i="6"/>
  <c r="B17" i="6"/>
  <c r="B4" i="6"/>
  <c r="B3" i="6"/>
  <c r="B6" i="5"/>
  <c r="C6" i="5"/>
  <c r="G6" i="5"/>
  <c r="E6" i="5"/>
  <c r="F6" i="5"/>
  <c r="D6" i="5"/>
  <c r="C3" i="4" l="1"/>
  <c r="C5" i="4"/>
  <c r="C2" i="4"/>
  <c r="C4" i="4"/>
  <c r="B9" i="3"/>
  <c r="B6" i="4" l="1"/>
  <c r="C6" i="4" s="1"/>
</calcChain>
</file>

<file path=xl/sharedStrings.xml><?xml version="1.0" encoding="utf-8"?>
<sst xmlns="http://schemas.openxmlformats.org/spreadsheetml/2006/main" count="347" uniqueCount="157">
  <si>
    <t>Texas Comptroller’s Annual Local Debt Report</t>
  </si>
  <si>
    <t>Entity Information (Auto)</t>
  </si>
  <si>
    <t>Political Subdivision Name:</t>
  </si>
  <si>
    <t>Reporting Fiscal Year:</t>
  </si>
  <si>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</si>
  <si>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All information entered should reflect the last day of the political subdivision's fiscal year identified on this form.</t>
  </si>
  <si>
    <t>If there is no debt to report for the fiscal year, enter "N/A" or "$0" in each cell along column B.</t>
  </si>
  <si>
    <t xml:space="preserve">Total Tax-Supported and Revenue Debt </t>
  </si>
  <si>
    <t>Total authorized debt obligations:</t>
  </si>
  <si>
    <t>Total principal of all outstanding debt obligations:</t>
  </si>
  <si>
    <t>Combined principal and interest required to pay all outstanding debt obligations on time and in full:</t>
  </si>
  <si>
    <t xml:space="preserve">Total debt secured by Ad Valorem Taxation (includes combination tax and revenue debt obligations) </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</si>
  <si>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</si>
  <si>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</si>
  <si>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</si>
  <si>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 xml:space="preserve">Per Capita Total Debt secured by Ad Valorem Taxation  (required for municipalities, counties, and school districts only) </t>
  </si>
  <si>
    <t>Population of the political subdivision:</t>
  </si>
  <si>
    <t>Source and year of population data:</t>
  </si>
  <si>
    <t>www.census.gov</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</si>
  <si>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</si>
  <si>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</si>
  <si>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</si>
  <si>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End of Worksheet</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</si>
  <si>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</si>
  <si>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</si>
  <si>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Individual Debt Obligations (click column titles for more information)</t>
  </si>
  <si>
    <t>Outstanding debt obligation*</t>
  </si>
  <si>
    <t>If debt is conduit or component debt, enter related entity name:</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</si>
  <si>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</si>
  <si>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</si>
  <si>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</si>
  <si>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</si>
  <si>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</si>
  <si>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</si>
  <si>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</si>
  <si>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</si>
  <si>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</si>
  <si>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</si>
  <si>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Moody's</t>
  </si>
  <si>
    <t>S&amp;P</t>
  </si>
  <si>
    <t>Fitch</t>
  </si>
  <si>
    <t>Kroll</t>
  </si>
  <si>
    <t>Other rating (if applicable)</t>
  </si>
  <si>
    <t xml:space="preserve">Optional: Explanation of repayment source </t>
  </si>
  <si>
    <t>Optional: Comments or additional information per individual debt obligation</t>
  </si>
  <si>
    <t>Comb Tax &amp; Rev C/O Ser 2014</t>
  </si>
  <si>
    <t>N/A</t>
  </si>
  <si>
    <t>Yes</t>
  </si>
  <si>
    <t>to pay for the cost of (1) construction and acquisition of, and improvements to, City streets, traffic control systems, sidewalks, street lighting and drainage, including the acquisition of land and rights-of-way in connection therewith; (2) the acquisition of vehicles, fire-fighting equipment, radio equipment and other equipment for authorized City purposes; (3) improvements to City sanitary sewer facilities, including the acquisition of land and rights-of-way in connection therewith; (4) improvements to the City’s waterworks system, including acquisition of land and rights-of-way in connection therewith; and (5) professional services incurred in connection with items (1) through (4), and to pay the costs incurred in connection with the issuance of the Certificates.</t>
  </si>
  <si>
    <t>Aa1</t>
  </si>
  <si>
    <t>AA+</t>
  </si>
  <si>
    <t>NR</t>
  </si>
  <si>
    <t>* Property Tax
* Water System Revenue
* Wastewater System Revenue</t>
  </si>
  <si>
    <t>GO Ref Bds Ser 2015</t>
  </si>
  <si>
    <t>...to refund a portion of the City’s outstanding ad valorem tax debt obligations...in order to lower the overall annual debt service requirements of the City, and to pay the costs associated with the issuance of the Bonds.</t>
  </si>
  <si>
    <t>* Property Tax
* Water System Revenue
* Wastewater System Revenue
* Tax Increment Financing Revenue</t>
  </si>
  <si>
    <t>Comb Tax &amp; Rev C/O Ser 2015</t>
  </si>
  <si>
    <t>to pay for the cost of (1) expansion and improvements to existing City administration and services buildings; (2) construction and acquisition of, and improvements to, City streets, traffic control systems, sidewalks, street lighting and drainage, including in each case the acquisition of land and rights-of-way in connection therewith; (3) the acquisition of vehicles, fire-fighting equipment, radio equipment and other equipment for authorized City purposes; (4) improvements to City sanitary sewer facilities, including in each case the acquisition of land and rights-of-way in connection therewith; (5) improvements to the City’s waterworks system, including in each case the acquisition of land and rights-of-way in connection therewith; and (6) professional services incurred in connection with items (1) through (5), and to pay the costs incurred in connection with the issuance of the Certificates.</t>
  </si>
  <si>
    <t>GO Ref Bds Ser 2016</t>
  </si>
  <si>
    <t>* Property Tax
* Water System Revenue
* Wastewater System Revenue
* Solid Waste System Revenue</t>
  </si>
  <si>
    <t>Comb Tax &amp; Rev C/O Ser 2016</t>
  </si>
  <si>
    <t>to pay for the cost of (1) expansion of and improvements to City administration and services buildings, City Hall, police department facilities,convention center facilities, zoo facilities and health facilities; (2) construction and acquisition of, and improvements to, City streets, traffic control systems, sidewalks, street lighting and drainage, including in each case the acquisition of land and rights-of-way in connection therewith; (3) construction and acquisition of and improvements to City storm water drainage facilities, including in each case the acquisition of land and rights-of-way in connection therewith; (4) the acquisition of vehicles, fire-fighting equipment, radio equipment and other equipment for authorized City purposes;(5) improvements to City sanitary sewer facilities, including in each case the acquisition of land and rights-of-way in connection therewith; (6) improvements to the City’s waterworks system, including in each case the acquisition of land and rights-of-way in connection therewith; and (7) professionalservices incurred in connection with items (1) through (6), and to pay the costs incurred in connection with the issuance of the Certificates.</t>
  </si>
  <si>
    <t>Comb Tax &amp; Rev C/O Ser 2016A</t>
  </si>
  <si>
    <t>to pay the cost of (1) acquisition and construction of improvements to and equipment of the City’s waterworks system; and (2) professional services incurred in connection with item (1), and to pay the costs incurred in connection with the issuance of the Certificates.</t>
  </si>
  <si>
    <t xml:space="preserve">
* Water System Revenue
</t>
  </si>
  <si>
    <t>Comb Tax &amp; Rev C/O Ser 2017</t>
  </si>
  <si>
    <t>...to pay the cost of (1)  expansion and renovation of and improvements to City administration and services buildings, City Hall, police department facilities and health facilities; (2) construction and acquisition of, and improvements to, City streets, traffic control systems, sidewalks, street lighting and drainage, including in each case the acquisition of land and rights-of-way in connection therewith; (3) construction and acquisition of and improvements to City storm water drainage facilities, including in each case the acquisition of land and rights-of-way in connection therewith; (4) the acquisition of vehicles, fire-fighting equipment and other equipment for authorized City purposes; (5) improvements to City sanitary sewer facilities, including in each case the acquisition of land and rights-of-way in connection therewith; (6) improvements to the City’s waterworks system, including in each case the acquisition of land and rights-of-way in connection therewith; and (7) professional services incurred in connection with items (1) through (6), and to pay the costs incurred in connection with the issuance of the Certificates.</t>
  </si>
  <si>
    <t>Comb Tax &amp; Rev C/O Ser 2018</t>
  </si>
  <si>
    <t>to pay the cost of (1) construction, acqusition, improvement and equipping of fire stations, including in each case the acquisition of land and rights-of-way in connection therewith; (2) construction and acqusition of, and improvements to, City streets, traffic control systems, sidewalks, landscaping, street lighting and drainage, including in each cas the acquissiont of land and rights-of-wway in connection therewith; (3) construction, acquisition, restoration, and improvement of parks and recreational facilities, and the Waco Suspension Bridge; (4) the acqusition of vehichles, fire-fighting equpments and other equipment for authorized City purposes; (5) improvements to City sanitary sewer facilities, including in each case the acquisition of land and rights-of-way in connection therewith; (6) improvements to the City's waterworks system, including in wach case the acquisition of land and rights-of-way in connection therewith; (7) professional services incurred in connection with items (1) through (6), and to pay the costs incurred in connection with the issuance of the Certificates.</t>
  </si>
  <si>
    <t>* Property Tax 
* Water System Revenue
* Wastewater System Revenue
* Tax Increment Financing Revenue</t>
  </si>
  <si>
    <t>Comb Tax &amp; Rev C/O Ser 2019</t>
  </si>
  <si>
    <t>to pay the cost of (1) expansion, renovation, restoration and  repair of and improvements to existing City administration and services buildings, and zoo facilities, including in each case the acquisition of land and rights-of-way in connection therewith; (2) construction, acquisition, improvement and equipping of fire stations, including in each case the acquisition of land and rights-of-way in connection therewith; (3) construction and acquisition of, and improvements to, City streets, traffic control systems, sidewalks, landscaping, street lighting and drainage, including in each case the acquisition of land and rights-of-way in connection therewith; (4) construction, acquisition, restoration, and improvement of parks and recreational facilities, including in each case the acquisition of land and rights-of-way in connection therewith; ; (5) the acquisition of vehicles, fire-fighting equipment and other equipment for authorized City purposes; (6) improvements to City sanitary sewer facilities, including in each case the acquisition of land and rights-of-way in connection therewith; (7) improvements to the City’s waterworks system, including in each case the acquisition of land and rights-of-way in connection therewith; (8) improvements to City solid waste disposal facilities; and (9) professional services incurred in connection with items (1) through (8), ), and to pay the costs incurred in connection with the issuance of the Certificates.</t>
  </si>
  <si>
    <t>GO Ref Bds Ser 2019</t>
  </si>
  <si>
    <t>...to refund a portion of the City’s outstanding general obligation debt...in order to lower the overall annual debt service requirements of the City, and to pay the costs associated with the issuance of the Bonds.</t>
  </si>
  <si>
    <t>Comb Tax &amp; Rev C/O Ser 2020</t>
  </si>
  <si>
    <t>...to pay for the cost of (1) expansion, renovation, restoration and repair of and improvements to existing City administration and services buildings, recreation centers, central library, fire stations, police stations and zoo facilities, including in each case the acquisition of land and rights-of-way in connection therewith; (2) construction and acquisition of, and improvements to, City streets, traffic control systems, sidewalks, landscaping, street lighting and drainage, including in each case the acquisistion of land and rights-of-way in connection therewith; (3) construction, acquisition, restoration, and improvement of parks and recreational facilities, including in each case the acquisition of land and rights-of-way in connection therewith; (4) the acquisition of vehicles, fire-fighting equipment and other equipment for authorized City purposes; (5) improvements to City sanitary sewer facilities, including in each case the acquisition of land and rights-of-way in connection therewith; (6) improvements to the City's waterworks system, including in each case the acquisition of land and (7) professional services in connection with items (1) through (6), and rights-of-way in connection therewith and to pay the costs incurred in connection with the issuance of the Certificates.</t>
  </si>
  <si>
    <t>GO Ref Bds Ser 2021</t>
  </si>
  <si>
    <t>…to refund a portion of the City’s outstanding ad valorem tax debt obligations… in order to lower the overall annual debt service requirements of the City, and to pay the costs associated with the issuance of the Bonds.</t>
  </si>
  <si>
    <t>Comb Tax &amp; Rev C/O Ser 2021A</t>
  </si>
  <si>
    <t>…to pay the cost of (1) construction, expansion, renovation, restoration and repair of and improvements to City administration, maintenance, and operations and services buildings, including in each case the acquisition of land and rights-of-way in connection therewith; (2) construction and acquisition of, and improvements to, City streets, traffic control systems, sidewalks, landscaping, street lighting and drainage, including in each case the acquisition of land and rights-of-way in connection therewith; (3) construction, acquisition, restoration, and improvement of parks and recreational facilities and community centers, including in each case the acquisition of land and rights-of-way in connection therewith; (4) the acquisition of vehicles, fire-fighting equipment and other equipment for authorized City purposes (5) improvements to the City’s sanitary sewer system and facilities, including in each case the acquisition of land and rights-of-way in connection therewith; (6) improvements to the City’s waterworks system and facilities, including in each case the acquisition of land and rights-of-way in connection therewith; (7) construction, acquisition, and improvement of the City’s solid waste disposal system, facilities and equipment: and (8) professional services incurred in connection with items (1) through (7), and to pay the costs incurred in connection with the issuance of the Certificates.</t>
  </si>
  <si>
    <t>Comb Tax &amp; Rev C/O Taxable Ser 2021B</t>
  </si>
  <si>
    <t>…to pay the cost of (1) construction, acquisition, and improvement of the City’s solid waste disposal system, facilities and equipment; and (2) professional services incurred in connection with such items, and to pay the costs incurred in connection with the issuance of the Certificates.</t>
  </si>
  <si>
    <t>* Solid Waste System Revenue</t>
  </si>
  <si>
    <t>GO Ref Bds Ser 2022</t>
  </si>
  <si>
    <t>...to currently refund a portion of the City’s outstanding ad valorem tax debt in order to lower the overall annual debt service requirements of the City, and to pay the costs associated with the issuance of the Bonds.</t>
  </si>
  <si>
    <t>Comb Tax &amp; Rev C/O Ser 2022A</t>
  </si>
  <si>
    <t>to pay the cost of (1) construction, expansion, renovation, restoration and repair of and improvements to City fire and police stations and facilities, including in each case the acquisition of land and rights-of-way in connection therewith; (2) construction and acquisition of, and improvements to, City streets, traffic control systems, sidewalks, landscaping, street lighting and drainage, including in each case the acquisition of land and rights-of-way in connection therewith; (3) construction, acquisition, restoration, and improvement of parks and recreational facilities, including in each case the acquisition of land and rights-of-way in connection therewith; (4) the acquisition of vehicles, firefighting equipment and other equipment for authorized City purposes; (5) improvements to the City’s sanitary sewer system and facilities, including in each case the acquisition of land and right-sof-way in connection therewith; (6) improvements to the City’s waterworks system and facilities, including in each case the acquisition of land and rights-of-way in connection therewith; (7) construction, acquisition, and improvement of the City’s solid waste disposal system, facilities and equipment; (8) improvements to the City’s drainage utility system and facilities, including in each case, the acquisition of land and rights-of-way in connection therewith; and (9) professional services incurred in connection with items (1) through (8), and to pay the costs incurred in connection with the issuance of the Series 2022A Certificates.</t>
  </si>
  <si>
    <t>* Property Tax
* Water System Revenue
* Wastewater System Revenue
* Solid Waste System Revenue
* Drainage System Revenue</t>
  </si>
  <si>
    <t>Comb Tax &amp; Rev C/O Taxable Ser 2022B</t>
  </si>
  <si>
    <t>…to pay the cost of (1) construction, acquisition, and improvement of the City’s solid waste disposal system, facilities and equipment; and (2) professional services incurred in connection with such items, and to pay the costs incurred in connection with the issuance of the Series 2022B Certificates</t>
  </si>
  <si>
    <t>Comb Tax &amp; Rev C/O Ser 2023A</t>
  </si>
  <si>
    <t>to pay the cost of (1) construction, expansion, renovation, restoration and repair of and improvements to City fire stations, including in each case the acquisition of land and rights-of-way in connection therewith; (2) construction and acquisition of, and improvements to, City streets, including traffic control systems, traffic safety improvements, landscaping, and street lighting, bridges, sidewalks and drainage improvement facilities, including in each case the acquisition of land and rights-of-way in connection therewith; (3) construction, acquisition, restoration, and improvement of parks and recreational facilities, including the Cameron Park Zoo, and including in each case the acquisition of land and rights-of-way in connection therewith; (4) the acquisition of vehicles, fire-fighting equipment and other equipment for authorized City purposes; (5) improvements to the City’s sanitary sewer system and facilities, including in each case the acquisition of land and rights-ofway in connection therewith; (6) improvements to the City’s waterworks system and facilities, including in each case the acquisition of land and rights-of-way in connection therewith; (7) construction, acquisition, and improvement of the City’s solid waste disposal system, facilities and
equipment; (8) improvements to the City’s drainage utility system and facilities, including in each case the acquisition of land and rights-of-way in connection therewith; (9) construction, acquisition, and improvement of City parking structures, including in each case the acquisition of land and rights-of-way in connection therewith; and (10) professional services incurred in connection with
items (1) through (9), and to pay the costs incurred in connection with the issuance of the Certificates</t>
  </si>
  <si>
    <t>* Property Tax
* Water System Revenue
* Wastewater System Revenue
* Solid Waste System Revenue
* Tax Increment Financing Revenue
*Drainage System Revenue</t>
  </si>
  <si>
    <t>Comb Tax &amp; Rev C/O Taxable Ser 2023B</t>
  </si>
  <si>
    <t>to pay the cost of (1) construction, acquisition, and improvement of the City’s solid waste disposal system, facilities and equipment; (2) construction, acquisition, and improvement of City parking structures, including in each case the acquisition of land and rights-of-way in connection therewith; and (3) professional services incurred in connection with such items, and to pay the costs incurred in connection with the issuance of the Series 2023B Certificates</t>
  </si>
  <si>
    <t>* Property Tax
* Solid Waste System Revenue
*Tax Increment Financing Revenue</t>
  </si>
  <si>
    <t>Comb Tax &amp; Rev C/O Ser 2024A</t>
  </si>
  <si>
    <t>to pay the cost of (1) construction, expansion, renovation, restoration and repair of and improvements to City fire stations, including in each case the acquisition of land and rights-of-way in connection therewith; (2) construction and acquisition of, and improvements to, City streets, including traffic control systems, traffic safety improvements, landscaping, and street lighting, bridges, sidewalks, utility relocation and drainage improvement facilities, including in each case the acquisition of land and rights-of-way in connection therewith; (3) construction, acquisition, restoration, and improvement of parks and recreational facilities, including in each case the acquisition of land and rights-of-way in connection therewith; (4) the acquisition of vehicles, fire-fighting equipment and other equipment for authorized City purposes; (5) improvements to the City’s sanitary sewer system and facilities, including in each case the acquisition of land and rights-of-way in connection therewith; (6) improvements to the City’s waterworks system and facilities, including in each case the acquisition of land and rights-of-way in connection therewith; (7) construction, acquisition, and improvement of the City’s solid waste disposal system, facilities and equipment; (8) construction, acquisition, and improvement of City sidewalks, including in each case the acquisition of land and rights-of-way in connection therewith; (9) construction, acquisition, and improvement of City parking structures, including in each case the acquisition of land and rights-of-way in connection therewith; (10) renovation, improvement and equipment of existing animal shelter facilities; and (11) professional services incurred</t>
  </si>
  <si>
    <t>Not Rated</t>
  </si>
  <si>
    <t>* Property Tax
* Water System Revenue
* Wastewater System Revenue
* Drainage System Revenue</t>
  </si>
  <si>
    <t>Comb Tax &amp; Rev C/O Taxable Ser 2024B</t>
  </si>
  <si>
    <t>…to pay the cost of (1) construction, acquisition, and improvement of the City’s solid waste disposal system, facilities and equipment; and (2) professional services incurred in connection with such items, and to pay the costs incurred in connection with the issuance of the Series 2024B Certificates</t>
  </si>
  <si>
    <t>Comb Tax &amp; Rev C/O  Ser 2024GOREF</t>
  </si>
  <si>
    <t xml:space="preserve">Fill in the cells in column B that correspond with the requested information. (*) indicates required information. </t>
  </si>
  <si>
    <t>Entity Information</t>
  </si>
  <si>
    <t>Political Subdivision Name*:</t>
  </si>
  <si>
    <t>City of Waco, Texas</t>
  </si>
  <si>
    <t>Political Subdivision Type*:</t>
  </si>
  <si>
    <t>City</t>
  </si>
  <si>
    <t>If "other", please specify</t>
  </si>
  <si>
    <t>Reporting Fiscal Year*:</t>
  </si>
  <si>
    <t>Fiscal Year Start (MM/DD/YYYY)*:</t>
  </si>
  <si>
    <t>Fiscal Year End (auto):</t>
  </si>
  <si>
    <t>Political Subdivision Website, if applicable:</t>
  </si>
  <si>
    <t>https://www.waco-texas.com/Home</t>
  </si>
  <si>
    <t>Political Subdivision Telephone*:</t>
  </si>
  <si>
    <t>254-299-2489</t>
  </si>
  <si>
    <t>Political Subdivision Email, if applicable:</t>
  </si>
  <si>
    <t>Does the Political Subdivision have any reportable debt?*</t>
  </si>
  <si>
    <t>Contact Information</t>
  </si>
  <si>
    <t>Contact Name*:</t>
  </si>
  <si>
    <t>Erik Thomas</t>
  </si>
  <si>
    <t>Contact Title*:</t>
  </si>
  <si>
    <t>Financial CIP Manager</t>
  </si>
  <si>
    <t>Contact Phone*:</t>
  </si>
  <si>
    <t>254-750-5759</t>
  </si>
  <si>
    <t>Contact Email:</t>
  </si>
  <si>
    <t>erikt@wacotx.gov</t>
  </si>
  <si>
    <t>Physical Address, Line 1*:</t>
  </si>
  <si>
    <t>300 Austin Ave</t>
  </si>
  <si>
    <t>Physical Address, Line 2:</t>
  </si>
  <si>
    <t>City*:</t>
  </si>
  <si>
    <t>Waco</t>
  </si>
  <si>
    <t>Zip*:</t>
  </si>
  <si>
    <t>County*:</t>
  </si>
  <si>
    <t>McLennan</t>
  </si>
  <si>
    <t>Is the entity's physical and mailing address the same?*</t>
  </si>
  <si>
    <t>No</t>
  </si>
  <si>
    <t>Mailing Address, Line 1:</t>
  </si>
  <si>
    <t>P.O. Box 2570</t>
  </si>
  <si>
    <t>Mailing Address, Line 2:</t>
  </si>
  <si>
    <t>Mailing City:</t>
  </si>
  <si>
    <t>Mailing Zip:</t>
  </si>
  <si>
    <t>76702-2570</t>
  </si>
  <si>
    <t>Mailing County:</t>
  </si>
  <si>
    <t>Debt</t>
  </si>
  <si>
    <t>Amount</t>
  </si>
  <si>
    <t>Per Capita</t>
  </si>
  <si>
    <t>Tax Supported</t>
  </si>
  <si>
    <t>TIF Supported</t>
  </si>
  <si>
    <t>Revenue Supported</t>
  </si>
  <si>
    <t>Capital Financing Agreement</t>
  </si>
  <si>
    <t>Total Outstanding Debt Obligations</t>
  </si>
  <si>
    <t>TIF-Supported Debt</t>
  </si>
  <si>
    <t>Tax-Supported Debt</t>
  </si>
  <si>
    <t>Revenue-Supported Debt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</si>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</sst>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
    <numFmt numFmtId="165" formatCode="[&lt;=9999999]###\-####;\(###\)\ ###\-####"/>
    <numFmt numFmtId="166" formatCode="00000"/>
    <numFmt numFmtId="167" formatCode="_(* #,##0_);_(* \(#,##0\);_(* &quot;-&quot;??_);_(@_)"/>
    <numFmt numFmtId="168" formatCode="_(&quot;$&quot;* #,##0_);_(&quot;$&quot;* \(#,##0\);_(&quot;$&quot;* &quot;-&quot;??_);_(@_)"/>
  </numFmts>
  <fonts count="12" x14ac:knownFonts="1">
    <font>
      <sz val="11"/>
      <color theme="1"/>
      <name val="Calibri"/>
      <family val="2"/>
      <scheme val="minor"/>
    </font>
    <font>
      <b/>
      <sz val="12"/>
      <color theme="1"/>
      <name val="Times New Roman"/>
      <family val="1"/>
    </font>
    <font>
      <sz val="12"/>
      <color theme="1"/>
      <name val="Times New Roman"/>
      <family val="1"/>
    </font>
    <font>
      <u/>
      <sz val="11"/>
      <color theme="10"/>
      <name val="Calibri"/>
      <family val="2"/>
      <scheme val="minor"/>
    </font>
    <font>
      <sz val="12"/>
      <name val="Times New Roman"/>
      <family val="1"/>
    </font>
    <font>
      <sz val="12"/>
      <color theme="0" tint="-4.9989318521683403E-2"/>
      <name val="Times New Roman"/>
      <family val="1"/>
    </font>
    <font>
      <b/>
      <sz val="12"/>
      <name val="Times New Roman"/>
      <family val="1"/>
    </font>
    <font>
      <sz val="11"/>
      <color theme="1"/>
      <name val="Times New Roman"/>
      <family val="1"/>
    </font>
    <font>
      <i/>
      <sz val="12"/>
      <color theme="1"/>
      <name val="Times New Roman"/>
      <family val="1"/>
    </font>
    <font>
      <sz val="11"/>
      <color theme="1"/>
      <name val="Calibri"/>
      <family val="2"/>
      <scheme val="minor"/>
    </font>
    <font>
      <b/>
      <sz val="11"/>
      <color theme="0"/>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00206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cellStyleXfs>
  <cellXfs count="70">
    <xf numFmtId="0" fontId="0" fillId="0" borderId="0" xfId="0"/>
    <xf numFmtId="0" fontId="1" fillId="2" borderId="0" xfId="0" applyFont="1" applyFill="1"/>
    <xf numFmtId="0" fontId="2" fillId="2" borderId="0" xfId="0" applyFont="1" applyFill="1"/>
    <xf numFmtId="42" fontId="2" fillId="0" borderId="0" xfId="0" applyNumberFormat="1" applyFont="1"/>
    <xf numFmtId="14" fontId="2" fillId="0" borderId="0" xfId="0" applyNumberFormat="1" applyFont="1"/>
    <xf numFmtId="0" fontId="2" fillId="0" borderId="0" xfId="0" applyFont="1"/>
    <xf numFmtId="0" fontId="1" fillId="3" borderId="1" xfId="0" applyFont="1" applyFill="1" applyBorder="1"/>
    <xf numFmtId="0" fontId="2" fillId="3" borderId="1" xfId="0" applyFont="1" applyFill="1" applyBorder="1"/>
    <xf numFmtId="0" fontId="2" fillId="0" borderId="1" xfId="0" applyFont="1" applyBorder="1"/>
    <xf numFmtId="0" fontId="2" fillId="0" borderId="1" xfId="0" applyFont="1" applyBorder="1" applyAlignment="1" applyProtection="1">
      <alignment horizontal="left" vertical="center"/>
      <protection hidden="1"/>
    </xf>
    <xf numFmtId="0" fontId="2" fillId="2" borderId="0" xfId="0" applyFont="1" applyFill="1" applyAlignment="1">
      <alignment horizontal="left" vertical="center"/>
    </xf>
    <xf numFmtId="0" fontId="2" fillId="0" borderId="0" xfId="0" applyFont="1" applyAlignment="1">
      <alignment wrapText="1"/>
    </xf>
    <xf numFmtId="0" fontId="1" fillId="3" borderId="2" xfId="0" applyFont="1" applyFill="1" applyBorder="1"/>
    <xf numFmtId="0" fontId="2" fillId="3" borderId="3" xfId="0" applyFont="1" applyFill="1" applyBorder="1"/>
    <xf numFmtId="0" fontId="4" fillId="0" borderId="4" xfId="1" applyFont="1" applyBorder="1" applyAlignment="1">
      <alignment horizontal="left" vertical="center" wrapText="1"/>
    </xf>
    <xf numFmtId="164" fontId="2" fillId="0" borderId="4" xfId="0" applyNumberFormat="1" applyFont="1" applyBorder="1" applyAlignment="1" applyProtection="1">
      <alignment horizontal="left" vertical="center"/>
      <protection locked="0"/>
    </xf>
    <xf numFmtId="0" fontId="4" fillId="0" borderId="1" xfId="1" applyFont="1" applyBorder="1" applyAlignment="1">
      <alignment horizontal="left" vertical="center" wrapText="1"/>
    </xf>
    <xf numFmtId="164" fontId="2" fillId="0" borderId="1" xfId="0" applyNumberFormat="1" applyFont="1" applyBorder="1" applyAlignment="1" applyProtection="1">
      <alignment horizontal="left" vertical="center"/>
      <protection locked="0"/>
    </xf>
    <xf numFmtId="0" fontId="1" fillId="3" borderId="2" xfId="0" applyFont="1" applyFill="1" applyBorder="1" applyAlignment="1">
      <alignment wrapText="1"/>
    </xf>
    <xf numFmtId="0" fontId="1" fillId="3" borderId="3" xfId="0" applyFont="1" applyFill="1" applyBorder="1"/>
    <xf numFmtId="3" fontId="2" fillId="0" borderId="4" xfId="0" applyNumberFormat="1"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5" fillId="2" borderId="0" xfId="0" applyFont="1" applyFill="1"/>
    <xf numFmtId="42" fontId="2" fillId="2" borderId="0" xfId="0" applyNumberFormat="1" applyFont="1" applyFill="1"/>
    <xf numFmtId="14" fontId="2" fillId="2" borderId="0" xfId="0" applyNumberFormat="1" applyFont="1" applyFill="1"/>
    <xf numFmtId="0" fontId="2" fillId="0" borderId="1" xfId="0" applyFont="1" applyBorder="1" applyProtection="1">
      <protection hidden="1"/>
    </xf>
    <xf numFmtId="0" fontId="2" fillId="0" borderId="1" xfId="0" applyFont="1" applyBorder="1" applyAlignment="1" applyProtection="1">
      <alignment horizontal="left"/>
      <protection hidden="1"/>
    </xf>
    <xf numFmtId="0" fontId="2" fillId="2" borderId="0" xfId="0" applyFont="1" applyFill="1" applyAlignment="1">
      <alignment horizontal="left"/>
    </xf>
    <xf numFmtId="0" fontId="2" fillId="3" borderId="5" xfId="0" applyFont="1" applyFill="1" applyBorder="1"/>
    <xf numFmtId="0" fontId="2" fillId="0" borderId="5" xfId="0" applyFont="1" applyBorder="1"/>
    <xf numFmtId="0" fontId="6" fillId="4" borderId="4" xfId="1" applyFont="1" applyFill="1" applyBorder="1" applyAlignment="1">
      <alignment horizontal="left" vertical="center"/>
    </xf>
    <xf numFmtId="0" fontId="6" fillId="4" borderId="4" xfId="1"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0" xfId="0" applyFont="1" applyFill="1" applyAlignment="1">
      <alignment vertical="center"/>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42" fontId="2" fillId="0" borderId="1" xfId="0" applyNumberFormat="1" applyFont="1" applyBorder="1" applyAlignment="1" applyProtection="1">
      <alignment horizontal="left" vertical="center"/>
      <protection locked="0"/>
    </xf>
    <xf numFmtId="42" fontId="2" fillId="0" borderId="1"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xf>
    <xf numFmtId="0" fontId="0" fillId="0" borderId="1" xfId="0"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2" borderId="0" xfId="0" applyFont="1" applyFill="1" applyAlignment="1">
      <alignment wrapText="1"/>
    </xf>
    <xf numFmtId="0" fontId="6" fillId="2" borderId="0" xfId="0" applyFont="1" applyFill="1"/>
    <xf numFmtId="0" fontId="8" fillId="2" borderId="0" xfId="0" applyFont="1" applyFill="1" applyAlignment="1">
      <alignment horizontal="right"/>
    </xf>
    <xf numFmtId="0" fontId="4" fillId="2" borderId="0" xfId="0" applyFont="1" applyFill="1"/>
    <xf numFmtId="0" fontId="6" fillId="3" borderId="1" xfId="0" applyFont="1" applyFill="1" applyBorder="1"/>
    <xf numFmtId="0" fontId="2" fillId="0" borderId="1" xfId="1" applyFont="1" applyBorder="1"/>
    <xf numFmtId="0" fontId="2" fillId="0" borderId="1" xfId="0" applyFont="1" applyBorder="1" applyAlignment="1" applyProtection="1">
      <alignment horizontal="left"/>
      <protection locked="0"/>
    </xf>
    <xf numFmtId="0" fontId="2" fillId="5" borderId="1" xfId="0" applyFont="1" applyFill="1" applyBorder="1" applyAlignment="1" applyProtection="1">
      <alignment horizontal="left"/>
      <protection locked="0"/>
    </xf>
    <xf numFmtId="14" fontId="2" fillId="0" borderId="1" xfId="0" applyNumberFormat="1" applyFont="1" applyBorder="1" applyAlignment="1" applyProtection="1">
      <alignment horizontal="left"/>
      <protection locked="0"/>
    </xf>
    <xf numFmtId="14" fontId="2" fillId="0" borderId="1" xfId="0" applyNumberFormat="1" applyFont="1" applyBorder="1" applyAlignment="1" applyProtection="1">
      <alignment horizontal="left"/>
      <protection hidden="1"/>
    </xf>
    <xf numFmtId="165" fontId="2" fillId="0" borderId="1" xfId="0" applyNumberFormat="1" applyFont="1" applyBorder="1" applyAlignment="1" applyProtection="1">
      <alignment horizontal="left"/>
      <protection locked="0"/>
    </xf>
    <xf numFmtId="0" fontId="2" fillId="3" borderId="1" xfId="0" applyFont="1" applyFill="1" applyBorder="1" applyAlignment="1">
      <alignment horizontal="left"/>
    </xf>
    <xf numFmtId="0" fontId="4" fillId="0" borderId="1" xfId="0" applyFont="1" applyBorder="1"/>
    <xf numFmtId="0" fontId="3" fillId="0" borderId="1" xfId="1" applyBorder="1" applyAlignment="1" applyProtection="1">
      <alignment horizontal="left"/>
      <protection locked="0"/>
    </xf>
    <xf numFmtId="166" fontId="2" fillId="0" borderId="1" xfId="0" applyNumberFormat="1" applyFont="1" applyBorder="1" applyAlignment="1" applyProtection="1">
      <alignment horizontal="left"/>
      <protection locked="0"/>
    </xf>
    <xf numFmtId="0" fontId="4" fillId="0" borderId="0" xfId="0" applyFont="1"/>
    <xf numFmtId="167" fontId="0" fillId="0" borderId="0" xfId="2" applyNumberFormat="1" applyFont="1"/>
    <xf numFmtId="167" fontId="0" fillId="0" borderId="0" xfId="0" applyNumberFormat="1"/>
    <xf numFmtId="168" fontId="0" fillId="0" borderId="0" xfId="3" applyNumberFormat="1" applyFont="1"/>
    <xf numFmtId="0" fontId="10" fillId="6" borderId="0" xfId="0" applyFont="1" applyFill="1" applyAlignment="1">
      <alignment horizontal="left" vertical="center" indent="1"/>
    </xf>
    <xf numFmtId="0" fontId="0" fillId="0" borderId="0" xfId="0" applyAlignment="1">
      <alignment horizontal="left" indent="1"/>
    </xf>
    <xf numFmtId="0" fontId="11" fillId="0" borderId="0" xfId="0" applyFont="1" applyAlignment="1">
      <alignment horizontal="left" indent="2"/>
    </xf>
    <xf numFmtId="167" fontId="10" fillId="6" borderId="0" xfId="2" applyNumberFormat="1" applyFont="1" applyFill="1" applyAlignment="1">
      <alignment horizontal="left" vertical="center" indent="1"/>
    </xf>
    <xf numFmtId="168" fontId="0" fillId="0" borderId="0" xfId="3" applyNumberFormat="1" applyFont="1" applyAlignment="1">
      <alignment horizontal="left" indent="1"/>
    </xf>
    <xf numFmtId="168" fontId="11" fillId="0" borderId="0" xfId="3" applyNumberFormat="1" applyFont="1" applyAlignment="1">
      <alignment horizontal="left" indent="1"/>
    </xf>
    <xf numFmtId="0" fontId="0" fillId="0" borderId="0" xfId="3" applyNumberFormat="1" applyFont="1"/>
    <xf numFmtId="168" fontId="0" fillId="0" borderId="0" xfId="0" applyNumberFormat="1"/>
  </cellXfs>
  <cellStyles count="4">
    <cellStyle name="Comma" xfId="2" builtinId="3"/>
    <cellStyle name="Currency" xfId="3" builtinId="4"/>
    <cellStyle name="Hyperlink" xfId="1" builtinId="8"/>
    <cellStyle name="Normal" xfId="0" builtinId="0"/>
  </cellStyles>
  <dxfs count="7">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Tax-Supported and Revenue-Supported Debt (in Millions)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Visualizations!$A$2</c:f>
              <c:strCache>
                <c:ptCount val="1"/>
                <c:pt idx="0">
                  <c:v>Capital Financing Agreement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Visualizations!$B$1:$G$1</c:f>
              <c:numCache>
                <c:formatCode>General</c:formatCode>
                <c:ptCount val="6"/>
                <c:pt idx="0">
                  <c:v>2019</c:v>
                </c:pt>
                <c:pt idx="1">
                  <c:v>2020</c:v>
                </c:pt>
                <c:pt idx="2">
                  <c:v>2021</c:v>
                </c:pt>
                <c:pt idx="3">
                  <c:v>2022</c:v>
                </c:pt>
                <c:pt idx="4">
                  <c:v>2023</c:v>
                </c:pt>
                <c:pt idx="5">
                  <c:v>2024</c:v>
                </c:pt>
              </c:numCache>
            </c:numRef>
          </c:cat>
          <c:val>
            <c:numRef>
              <c:f>Visualizations!$B$2:$G$2</c:f>
              <c:numCache>
                <c:formatCode>_("$"* #,##0_);_("$"* \(#,##0\);_("$"* "-"??_);_(@_)</c:formatCode>
                <c:ptCount val="6"/>
                <c:pt idx="0">
                  <c:v>0</c:v>
                </c:pt>
                <c:pt idx="1">
                  <c:v>0</c:v>
                </c:pt>
                <c:pt idx="2">
                  <c:v>4510000</c:v>
                </c:pt>
                <c:pt idx="3">
                  <c:v>4030000</c:v>
                </c:pt>
                <c:pt idx="4">
                  <c:v>3550000</c:v>
                </c:pt>
                <c:pt idx="5">
                  <c:v>3063180</c:v>
                </c:pt>
              </c:numCache>
            </c:numRef>
          </c:val>
          <c:extLst>
            <c:ext xmlns:c16="http://schemas.microsoft.com/office/drawing/2014/chart" uri="{C3380CC4-5D6E-409C-BE32-E72D297353CC}">
              <c16:uniqueId val="{00000000-1AA4-4603-9F45-548568F70B46}"/>
            </c:ext>
          </c:extLst>
        </c:ser>
        <c:ser>
          <c:idx val="1"/>
          <c:order val="1"/>
          <c:tx>
            <c:strRef>
              <c:f>Visualizations!$A$3</c:f>
              <c:strCache>
                <c:ptCount val="1"/>
                <c:pt idx="0">
                  <c:v>TIF-Supported Debt</c:v>
                </c:pt>
              </c:strCache>
            </c:strRef>
          </c:tx>
          <c:spPr>
            <a:solidFill>
              <a:schemeClr val="accent2"/>
            </a:solidFill>
            <a:ln>
              <a:noFill/>
            </a:ln>
            <a:effectLst/>
          </c:spPr>
          <c:invertIfNegative val="0"/>
          <c:dLbls>
            <c:dLbl>
              <c:idx val="5"/>
              <c:layout>
                <c:manualLayout>
                  <c:x val="-1.266746095511354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A4-4603-9F45-548568F70B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Visualizations!$B$1:$G$1</c:f>
              <c:numCache>
                <c:formatCode>General</c:formatCode>
                <c:ptCount val="6"/>
                <c:pt idx="0">
                  <c:v>2019</c:v>
                </c:pt>
                <c:pt idx="1">
                  <c:v>2020</c:v>
                </c:pt>
                <c:pt idx="2">
                  <c:v>2021</c:v>
                </c:pt>
                <c:pt idx="3">
                  <c:v>2022</c:v>
                </c:pt>
                <c:pt idx="4">
                  <c:v>2023</c:v>
                </c:pt>
                <c:pt idx="5">
                  <c:v>2024</c:v>
                </c:pt>
              </c:numCache>
            </c:numRef>
          </c:cat>
          <c:val>
            <c:numRef>
              <c:f>Visualizations!$B$3:$G$3</c:f>
              <c:numCache>
                <c:formatCode>_("$"* #,##0_);_("$"* \(#,##0\);_("$"* "-"??_);_(@_)</c:formatCode>
                <c:ptCount val="6"/>
                <c:pt idx="0">
                  <c:v>8100000</c:v>
                </c:pt>
                <c:pt idx="1">
                  <c:v>7560000</c:v>
                </c:pt>
                <c:pt idx="2">
                  <c:v>6510000</c:v>
                </c:pt>
                <c:pt idx="3">
                  <c:v>3620000</c:v>
                </c:pt>
                <c:pt idx="4">
                  <c:v>45920000</c:v>
                </c:pt>
                <c:pt idx="5">
                  <c:v>120000000</c:v>
                </c:pt>
              </c:numCache>
            </c:numRef>
          </c:val>
          <c:extLst>
            <c:ext xmlns:c16="http://schemas.microsoft.com/office/drawing/2014/chart" uri="{C3380CC4-5D6E-409C-BE32-E72D297353CC}">
              <c16:uniqueId val="{00000001-1AA4-4603-9F45-548568F70B46}"/>
            </c:ext>
          </c:extLst>
        </c:ser>
        <c:ser>
          <c:idx val="2"/>
          <c:order val="2"/>
          <c:tx>
            <c:strRef>
              <c:f>Visualizations!$A$4</c:f>
              <c:strCache>
                <c:ptCount val="1"/>
                <c:pt idx="0">
                  <c:v>Tax-Supported Debt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Visualizations!$B$1:$G$1</c:f>
              <c:numCache>
                <c:formatCode>General</c:formatCode>
                <c:ptCount val="6"/>
                <c:pt idx="0">
                  <c:v>2019</c:v>
                </c:pt>
                <c:pt idx="1">
                  <c:v>2020</c:v>
                </c:pt>
                <c:pt idx="2">
                  <c:v>2021</c:v>
                </c:pt>
                <c:pt idx="3">
                  <c:v>2022</c:v>
                </c:pt>
                <c:pt idx="4">
                  <c:v>2023</c:v>
                </c:pt>
                <c:pt idx="5">
                  <c:v>2024</c:v>
                </c:pt>
              </c:numCache>
            </c:numRef>
          </c:cat>
          <c:val>
            <c:numRef>
              <c:f>Visualizations!$B$4:$G$4</c:f>
              <c:numCache>
                <c:formatCode>_("$"* #,##0_);_("$"* \(#,##0\);_("$"* "-"??_);_(@_)</c:formatCode>
                <c:ptCount val="6"/>
                <c:pt idx="0">
                  <c:v>98710000</c:v>
                </c:pt>
                <c:pt idx="1">
                  <c:v>117860000</c:v>
                </c:pt>
                <c:pt idx="2">
                  <c:v>138735000</c:v>
                </c:pt>
                <c:pt idx="3">
                  <c:v>178100000</c:v>
                </c:pt>
                <c:pt idx="4">
                  <c:v>224725000</c:v>
                </c:pt>
                <c:pt idx="5">
                  <c:v>268800000</c:v>
                </c:pt>
              </c:numCache>
            </c:numRef>
          </c:val>
          <c:extLst>
            <c:ext xmlns:c16="http://schemas.microsoft.com/office/drawing/2014/chart" uri="{C3380CC4-5D6E-409C-BE32-E72D297353CC}">
              <c16:uniqueId val="{00000002-1AA4-4603-9F45-548568F70B46}"/>
            </c:ext>
          </c:extLst>
        </c:ser>
        <c:ser>
          <c:idx val="3"/>
          <c:order val="3"/>
          <c:tx>
            <c:strRef>
              <c:f>Visualizations!$A$5</c:f>
              <c:strCache>
                <c:ptCount val="1"/>
                <c:pt idx="0">
                  <c:v>Revenue-Supported Debt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Visualizations!$B$1:$G$1</c:f>
              <c:numCache>
                <c:formatCode>General</c:formatCode>
                <c:ptCount val="6"/>
                <c:pt idx="0">
                  <c:v>2019</c:v>
                </c:pt>
                <c:pt idx="1">
                  <c:v>2020</c:v>
                </c:pt>
                <c:pt idx="2">
                  <c:v>2021</c:v>
                </c:pt>
                <c:pt idx="3">
                  <c:v>2022</c:v>
                </c:pt>
                <c:pt idx="4">
                  <c:v>2023</c:v>
                </c:pt>
                <c:pt idx="5">
                  <c:v>2024</c:v>
                </c:pt>
              </c:numCache>
            </c:numRef>
          </c:cat>
          <c:val>
            <c:numRef>
              <c:f>Visualizations!$B$5:$G$5</c:f>
              <c:numCache>
                <c:formatCode>_("$"* #,##0_);_("$"* \(#,##0\);_("$"* "-"??_);_(@_)</c:formatCode>
                <c:ptCount val="6"/>
                <c:pt idx="0">
                  <c:v>354350000</c:v>
                </c:pt>
                <c:pt idx="1">
                  <c:v>366200000</c:v>
                </c:pt>
                <c:pt idx="2">
                  <c:v>390025000</c:v>
                </c:pt>
                <c:pt idx="3">
                  <c:v>415370000</c:v>
                </c:pt>
                <c:pt idx="4">
                  <c:v>480815000</c:v>
                </c:pt>
                <c:pt idx="5">
                  <c:v>569710000</c:v>
                </c:pt>
              </c:numCache>
            </c:numRef>
          </c:val>
          <c:extLst>
            <c:ext xmlns:c16="http://schemas.microsoft.com/office/drawing/2014/chart" uri="{C3380CC4-5D6E-409C-BE32-E72D297353CC}">
              <c16:uniqueId val="{00000003-1AA4-4603-9F45-548568F70B46}"/>
            </c:ext>
          </c:extLst>
        </c:ser>
        <c:ser>
          <c:idx val="4"/>
          <c:order val="4"/>
          <c:tx>
            <c:strRef>
              <c:f>Visualizations!$A$6</c:f>
              <c:strCache>
                <c:ptCount val="1"/>
                <c:pt idx="0">
                  <c:v>TOTAL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Visualizations!$B$1:$G$1</c:f>
              <c:numCache>
                <c:formatCode>General</c:formatCode>
                <c:ptCount val="6"/>
                <c:pt idx="0">
                  <c:v>2019</c:v>
                </c:pt>
                <c:pt idx="1">
                  <c:v>2020</c:v>
                </c:pt>
                <c:pt idx="2">
                  <c:v>2021</c:v>
                </c:pt>
                <c:pt idx="3">
                  <c:v>2022</c:v>
                </c:pt>
                <c:pt idx="4">
                  <c:v>2023</c:v>
                </c:pt>
                <c:pt idx="5">
                  <c:v>2024</c:v>
                </c:pt>
              </c:numCache>
            </c:numRef>
          </c:cat>
          <c:val>
            <c:numRef>
              <c:f>Visualizations!$B$6:$G$6</c:f>
              <c:numCache>
                <c:formatCode>_("$"* #,##0_);_("$"* \(#,##0\);_("$"* "-"??_);_(@_)</c:formatCode>
                <c:ptCount val="6"/>
                <c:pt idx="0">
                  <c:v>461160000</c:v>
                </c:pt>
                <c:pt idx="1">
                  <c:v>491620000</c:v>
                </c:pt>
                <c:pt idx="2">
                  <c:v>539780000</c:v>
                </c:pt>
                <c:pt idx="3">
                  <c:v>601120000</c:v>
                </c:pt>
                <c:pt idx="4">
                  <c:v>755010000</c:v>
                </c:pt>
                <c:pt idx="5">
                  <c:v>961573180</c:v>
                </c:pt>
              </c:numCache>
            </c:numRef>
          </c:val>
          <c:extLst>
            <c:ext xmlns:c16="http://schemas.microsoft.com/office/drawing/2014/chart" uri="{C3380CC4-5D6E-409C-BE32-E72D297353CC}">
              <c16:uniqueId val="{00000004-1AA4-4603-9F45-548568F70B46}"/>
            </c:ext>
          </c:extLst>
        </c:ser>
        <c:dLbls>
          <c:showLegendKey val="0"/>
          <c:showVal val="0"/>
          <c:showCatName val="0"/>
          <c:showSerName val="0"/>
          <c:showPercent val="0"/>
          <c:showBubbleSize val="0"/>
        </c:dLbls>
        <c:gapWidth val="219"/>
        <c:overlap val="-27"/>
        <c:axId val="573071408"/>
        <c:axId val="573065168"/>
      </c:barChart>
      <c:catAx>
        <c:axId val="57307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065168"/>
        <c:crosses val="autoZero"/>
        <c:auto val="1"/>
        <c:lblAlgn val="ctr"/>
        <c:lblOffset val="100"/>
        <c:noMultiLvlLbl val="0"/>
      </c:catAx>
      <c:valAx>
        <c:axId val="5730651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071408"/>
        <c:crosses val="autoZero"/>
        <c:crossBetween val="between"/>
        <c:dispUnits>
          <c:builtInUnit val="millions"/>
          <c:dispUnitsLbl>
            <c:layout>
              <c:manualLayout>
                <c:xMode val="edge"/>
                <c:yMode val="edge"/>
                <c:x val="1.7439558261107511E-2"/>
                <c:y val="0.40975528662963207"/>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of Dollars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47626</xdr:colOff>
      <xdr:row>1</xdr:row>
      <xdr:rowOff>66675</xdr:rowOff>
    </xdr:from>
    <xdr:to>
      <xdr:col>25</xdr:col>
      <xdr:colOff>133350</xdr:colOff>
      <xdr:row>20</xdr:row>
      <xdr:rowOff>14287</xdr:rowOff>
    </xdr:to>
    <xdr:graphicFrame macro="">
      <xdr:nvGraphicFramePr>
        <xdr:cNvPr id="2" name="Chart 1">
          <a:extLst>
            <a:ext uri="{FF2B5EF4-FFF2-40B4-BE49-F238E27FC236}">
              <a16:creationId xmlns:a16="http://schemas.microsoft.com/office/drawing/2014/main" id="{BD2BECDC-4975-345C-CE4C-D7A02AC408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Finance%20GMBA\LOCAL%20GOVERNMENT%20DEBT%20REPORTING\FY%202024%20Local%20Debt%20Reporting\Waco%20City%20of%20-%20Debt%20Transparency%20Form%20-%202024.09.30.xlsx" TargetMode="External"/><Relationship Id="rId1" Type="http://schemas.openxmlformats.org/officeDocument/2006/relationships/externalLinkPath" Target="Waco%20City%20of%20-%20Debt%20Transparency%20Form%20-%202024.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s>
    <sheetDataSet>
      <sheetData sheetId="0" refreshError="1"/>
      <sheetData sheetId="1">
        <row r="4">
          <cell r="B4" t="str">
            <v>City of Waco, Texas</v>
          </cell>
        </row>
        <row r="7">
          <cell r="B7">
            <v>2024</v>
          </cell>
        </row>
      </sheetData>
      <sheetData sheetId="2">
        <row r="10">
          <cell r="E10">
            <v>3431487.5</v>
          </cell>
        </row>
        <row r="11">
          <cell r="E11">
            <v>10575850</v>
          </cell>
        </row>
        <row r="12">
          <cell r="E12">
            <v>6620834.4800000004</v>
          </cell>
        </row>
        <row r="13">
          <cell r="E13">
            <v>30884156.25</v>
          </cell>
        </row>
        <row r="14">
          <cell r="E14">
            <v>70770800</v>
          </cell>
        </row>
        <row r="15">
          <cell r="E15">
            <v>9231102.5</v>
          </cell>
        </row>
        <row r="16">
          <cell r="E16">
            <v>31788587.510000002</v>
          </cell>
        </row>
        <row r="17">
          <cell r="E17">
            <v>64376525.149999999</v>
          </cell>
        </row>
        <row r="18">
          <cell r="E18">
            <v>66694262.5</v>
          </cell>
        </row>
        <row r="19">
          <cell r="E19">
            <v>12508550</v>
          </cell>
        </row>
        <row r="20">
          <cell r="E20">
            <v>62980518.75</v>
          </cell>
        </row>
        <row r="21">
          <cell r="E21">
            <v>14952375</v>
          </cell>
        </row>
        <row r="22">
          <cell r="E22">
            <v>80636659.459999993</v>
          </cell>
        </row>
        <row r="23">
          <cell r="E23">
            <v>1613842.5</v>
          </cell>
        </row>
        <row r="24">
          <cell r="E24">
            <v>21919625</v>
          </cell>
        </row>
        <row r="25">
          <cell r="E25">
            <v>128979225</v>
          </cell>
        </row>
        <row r="26">
          <cell r="E26">
            <v>6078683.1699999999</v>
          </cell>
        </row>
        <row r="27">
          <cell r="E27">
            <v>241046600</v>
          </cell>
        </row>
        <row r="28">
          <cell r="E28">
            <v>70335345.030000001</v>
          </cell>
        </row>
        <row r="29">
          <cell r="E29">
            <v>385372941.72000003</v>
          </cell>
        </row>
        <row r="30">
          <cell r="E30">
            <v>87264031.25</v>
          </cell>
        </row>
        <row r="31">
          <cell r="E31">
            <v>35995750</v>
          </cell>
        </row>
      </sheetData>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rikt@wacotx.gov"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00B1-5336-47B0-89EE-B3A0F9688B89}">
  <sheetPr>
    <tabColor theme="3"/>
  </sheetPr>
  <dimension ref="A1:S25"/>
  <sheetViews>
    <sheetView zoomScale="85" zoomScaleNormal="85" workbookViewId="0">
      <selection activeCell="B17" sqref="B17"/>
    </sheetView>
  </sheetViews>
  <sheetFormatPr defaultColWidth="0" defaultRowHeight="15.75" customHeight="1" zeroHeight="1" x14ac:dyDescent="0.25"/>
  <cols>
    <col min="1" max="1" width="66.28515625" style="5" customWidth="1"/>
    <col min="2" max="2" width="42.42578125" style="5" customWidth="1"/>
    <col min="3" max="3" width="17" style="3" hidden="1" customWidth="1"/>
    <col min="4" max="4" width="22.28515625" style="3" hidden="1" customWidth="1"/>
    <col min="5" max="5" width="28" style="3" hidden="1" customWidth="1"/>
    <col min="6" max="6" width="16.5703125" style="4" hidden="1" customWidth="1"/>
    <col min="7" max="7" width="22.140625" style="5" hidden="1" customWidth="1"/>
    <col min="8" max="8" width="15.28515625" style="3" hidden="1" customWidth="1"/>
    <col min="9" max="9" width="17.85546875" style="3" hidden="1" customWidth="1"/>
    <col min="10" max="10" width="16.5703125" style="3" hidden="1" customWidth="1"/>
    <col min="11" max="11" width="32.140625" style="11" hidden="1" customWidth="1"/>
    <col min="12" max="12" width="21.85546875" style="5" hidden="1" customWidth="1"/>
    <col min="13" max="16" width="10.5703125" style="5" hidden="1" customWidth="1"/>
    <col min="17" max="17" width="13.28515625" style="5" hidden="1" customWidth="1"/>
    <col min="18" max="18" width="23.5703125" style="5" hidden="1" customWidth="1"/>
    <col min="19" max="19" width="29.5703125" style="5" hidden="1" customWidth="1"/>
    <col min="20" max="16384" width="9.140625" style="5" hidden="1"/>
  </cols>
  <sheetData>
    <row r="1" spans="1:11" x14ac:dyDescent="0.25">
      <c r="A1" s="1" t="s">
        <v>0</v>
      </c>
      <c r="B1" s="2"/>
      <c r="K1" s="5"/>
    </row>
    <row r="2" spans="1:11" x14ac:dyDescent="0.25">
      <c r="A2" s="6" t="s">
        <v>1</v>
      </c>
      <c r="B2" s="7"/>
      <c r="C2" s="5"/>
      <c r="D2" s="5"/>
      <c r="E2" s="5"/>
      <c r="F2" s="5"/>
      <c r="H2" s="5"/>
      <c r="I2" s="5"/>
      <c r="J2" s="5"/>
      <c r="K2" s="5"/>
    </row>
    <row r="3" spans="1:11" x14ac:dyDescent="0.25">
      <c r="A3" s="8" t="s">
        <v>2</v>
      </c>
      <c r="B3" s="9" t="str">
        <f>IF('[1]1 - Contact Information'!B4="","",'[1]1 - Contact Information'!B4)</f>
        <v>City of Waco, Texas</v>
      </c>
      <c r="C3" s="5"/>
      <c r="D3" s="5"/>
      <c r="E3" s="5"/>
      <c r="F3" s="5"/>
      <c r="H3" s="5"/>
      <c r="I3" s="5"/>
      <c r="J3" s="5"/>
      <c r="K3" s="5"/>
    </row>
    <row r="4" spans="1:11" x14ac:dyDescent="0.25">
      <c r="A4" s="8" t="s">
        <v>3</v>
      </c>
      <c r="B4" s="9">
        <f>IF(OR('[1]1 - Contact Information'!B7="",'[1]1 - Contact Information'!B7="(select)"),"",'[1]1 - Contact Information'!B7)</f>
        <v>2024</v>
      </c>
      <c r="C4" s="5"/>
      <c r="D4" s="5"/>
      <c r="E4" s="5"/>
      <c r="F4" s="5"/>
      <c r="H4" s="5"/>
      <c r="I4" s="5"/>
      <c r="J4" s="5"/>
      <c r="K4" s="5"/>
    </row>
    <row r="5" spans="1:11" x14ac:dyDescent="0.25">
      <c r="A5" s="2"/>
      <c r="B5" s="10"/>
      <c r="C5" s="5"/>
      <c r="D5" s="5"/>
      <c r="E5" s="5"/>
      <c r="F5" s="5"/>
      <c r="H5" s="5"/>
      <c r="I5" s="5"/>
      <c r="J5" s="5"/>
      <c r="K5" s="5"/>
    </row>
    <row r="6" spans="1:11" x14ac:dyDescent="0.25">
      <c r="A6" s="2" t="s">
        <v>4</v>
      </c>
      <c r="B6" s="10"/>
      <c r="C6" s="5"/>
      <c r="D6" s="5"/>
      <c r="E6" s="5"/>
      <c r="F6" s="5"/>
      <c r="H6" s="5"/>
      <c r="I6" s="5"/>
      <c r="J6" s="5"/>
      <c r="K6" s="5"/>
    </row>
    <row r="7" spans="1:11" x14ac:dyDescent="0.25">
      <c r="A7" s="2" t="s">
        <v>5</v>
      </c>
      <c r="B7" s="10"/>
      <c r="C7" s="5"/>
      <c r="D7" s="5"/>
      <c r="E7" s="5"/>
      <c r="F7" s="5"/>
      <c r="H7" s="5"/>
      <c r="I7" s="5"/>
      <c r="J7" s="5"/>
      <c r="K7" s="5"/>
    </row>
    <row r="8" spans="1:11" x14ac:dyDescent="0.25">
      <c r="A8" s="2" t="s">
        <v>6</v>
      </c>
      <c r="B8" s="2"/>
    </row>
    <row r="9" spans="1:11" x14ac:dyDescent="0.25">
      <c r="A9" s="12" t="s">
        <v>7</v>
      </c>
      <c r="B9" s="13"/>
    </row>
    <row r="10" spans="1:11" x14ac:dyDescent="0.25">
      <c r="A10" s="14" t="s">
        <v>8</v>
      </c>
      <c r="B10" s="15">
        <v>958950000</v>
      </c>
    </row>
    <row r="11" spans="1:11" x14ac:dyDescent="0.25">
      <c r="A11" s="16" t="s">
        <v>9</v>
      </c>
      <c r="B11" s="17">
        <v>958950000</v>
      </c>
    </row>
    <row r="12" spans="1:11" ht="31.5" x14ac:dyDescent="0.25">
      <c r="A12" s="16" t="s">
        <v>10</v>
      </c>
      <c r="B12" s="17">
        <v>1444057753</v>
      </c>
    </row>
    <row r="13" spans="1:11" x14ac:dyDescent="0.25">
      <c r="A13" s="2"/>
      <c r="B13" s="2"/>
    </row>
    <row r="14" spans="1:11" ht="31.5" x14ac:dyDescent="0.25">
      <c r="A14" s="18" t="s">
        <v>11</v>
      </c>
      <c r="B14" s="19"/>
    </row>
    <row r="15" spans="1:11" x14ac:dyDescent="0.25">
      <c r="A15" s="14" t="s">
        <v>12</v>
      </c>
      <c r="B15" s="15">
        <v>958950</v>
      </c>
    </row>
    <row r="16" spans="1:11" ht="31.5" x14ac:dyDescent="0.25">
      <c r="A16" s="16" t="s">
        <v>13</v>
      </c>
      <c r="B16" s="17">
        <v>958950</v>
      </c>
    </row>
    <row r="17" spans="1:2" ht="31.5" x14ac:dyDescent="0.25">
      <c r="A17" s="16" t="s">
        <v>14</v>
      </c>
      <c r="B17" s="17">
        <f>SUM('[1]2 - Individual Debt Obligations'!E10:E31)</f>
        <v>1444057752.77</v>
      </c>
    </row>
    <row r="18" spans="1:2" x14ac:dyDescent="0.25">
      <c r="A18" s="2"/>
      <c r="B18" s="2"/>
    </row>
    <row r="19" spans="1:2" ht="31.5" x14ac:dyDescent="0.25">
      <c r="A19" s="18" t="s">
        <v>15</v>
      </c>
      <c r="B19" s="13"/>
    </row>
    <row r="20" spans="1:2" x14ac:dyDescent="0.25">
      <c r="A20" s="14" t="s">
        <v>16</v>
      </c>
      <c r="B20" s="20">
        <v>146241</v>
      </c>
    </row>
    <row r="21" spans="1:2" x14ac:dyDescent="0.25">
      <c r="A21" s="14" t="s">
        <v>17</v>
      </c>
      <c r="B21" s="21" t="s">
        <v>18</v>
      </c>
    </row>
    <row r="22" spans="1:2" ht="31.5" customHeight="1" x14ac:dyDescent="0.25">
      <c r="A22" s="14" t="s">
        <v>19</v>
      </c>
      <c r="B22" s="15">
        <f>B15/$B$20</f>
        <v>6.5573266047141363</v>
      </c>
    </row>
    <row r="23" spans="1:2" ht="31.5" x14ac:dyDescent="0.25">
      <c r="A23" s="16" t="s">
        <v>20</v>
      </c>
      <c r="B23" s="17">
        <f>B16/$B$20</f>
        <v>6.5573266047141363</v>
      </c>
    </row>
    <row r="24" spans="1:2" ht="47.25" customHeight="1" x14ac:dyDescent="0.25">
      <c r="A24" s="16" t="s">
        <v>21</v>
      </c>
      <c r="B24" s="17">
        <f>B17/$B$20</f>
        <v>9874.5068261978522</v>
      </c>
    </row>
    <row r="25" spans="1:2" x14ac:dyDescent="0.25">
      <c r="A25" s="22" t="s">
        <v>22</v>
      </c>
      <c r="B25" s="2"/>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D1C6148C-F5F2-466A-849E-CCC464B09EA2}"/>
    <hyperlink ref="A11" location="'6 - Instructions and Glossary'!A28:E28" display="Total principal of all outstanding debt obligations:" xr:uid="{188C6177-2CC2-493C-AA0A-5B02EBDB1C4D}"/>
    <hyperlink ref="A12" location="'6 - Instructions and Glossary'!A29:E29" display="Combined principal and interest required to pay all outstanding debt obligations on time and in full:" xr:uid="{9EB8C4E4-2080-442D-B568-EE8015C7667C}"/>
    <hyperlink ref="A15" location="'6 - Instructions and Glossary'!A30:E30" display="Total authorized debt obligations secured by ad valorem taxation:" xr:uid="{E21082E8-32FD-487B-B4EE-1B045985A5AC}"/>
    <hyperlink ref="A16" location="'6 - Instructions and Glossary'!A31:E31" display="Total principal of all outstanding debt obligations secured by ad valorem taxation:" xr:uid="{021FC47E-F863-480F-9B7A-9685D52595B9}"/>
    <hyperlink ref="A17" location="'6 - Instructions and Glossary'!A32:E32" display="Combined principal and interest required to pay all outstanding debt obligations secured by ad valorem taxation on time and in full:" xr:uid="{34FC4593-DF1F-48CC-A3D7-902F6FF0828D}"/>
    <hyperlink ref="A20" location="'6 - Instructions and Glossary'!A33:E33" display="Population of the Political Subdivision:" xr:uid="{65CFA7C5-4241-49F3-95FF-8A15B2714E73}"/>
    <hyperlink ref="A21" location="'6 - Instructions and Glossary'!A34:E34" display="Source and year of Population Data:" xr:uid="{3E70CD79-21AD-4930-A398-6FA5D7C3D5D7}"/>
    <hyperlink ref="A22" location="'6 - Instructions and Glossary'!A35:E35" display="Total authorized debt obligations secured by ad valorem taxation expressed as a per capita amount:" xr:uid="{344BF773-ABD6-4E55-8F16-E074AAB58708}"/>
    <hyperlink ref="A23" location="'6 - Instructions and Glossary'!A36:E36" display="Total principal of outstanding debt obligations secured by ad valorem taxation as a per capita amount:" xr:uid="{0F9B38CC-D9EA-4635-B642-AFD4ECF260EB}"/>
    <hyperlink ref="A24" location="'6 - Instructions and Glossary'!A37:E37" display="Combined principal and interest required to pay all outstanding debt obligations secured by ad valorem taxation on time and in full as a per capita amount:" xr:uid="{BB41AFE7-BA12-4877-8BE9-0F148538380A}"/>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C5B2C-5293-4285-B13E-6F728D6B76CA}">
  <sheetPr>
    <tabColor theme="3"/>
  </sheetPr>
  <dimension ref="A1:S111"/>
  <sheetViews>
    <sheetView zoomScale="70" zoomScaleNormal="70" workbookViewId="0">
      <pane ySplit="9" topLeftCell="A10" activePane="bottomLeft" state="frozen"/>
      <selection pane="bottomLeft" activeCell="E10" sqref="E10:E83"/>
    </sheetView>
  </sheetViews>
  <sheetFormatPr defaultColWidth="0" defaultRowHeight="15.75" zeroHeight="1" x14ac:dyDescent="0.25"/>
  <cols>
    <col min="1" max="1" width="42.140625" style="5" customWidth="1"/>
    <col min="2" max="2" width="28.5703125" style="5" customWidth="1"/>
    <col min="3" max="3" width="18.85546875" style="3" bestFit="1" customWidth="1"/>
    <col min="4" max="4" width="24.5703125" style="3" bestFit="1" customWidth="1"/>
    <col min="5" max="5" width="30.85546875" style="3" customWidth="1"/>
    <col min="6" max="6" width="18.5703125" style="4" bestFit="1" customWidth="1"/>
    <col min="7" max="7" width="22.140625" style="5" customWidth="1"/>
    <col min="8" max="8" width="17.85546875" style="3" bestFit="1" customWidth="1"/>
    <col min="9" max="9" width="17.85546875" style="3" customWidth="1"/>
    <col min="10" max="10" width="16.5703125" style="3" customWidth="1"/>
    <col min="11" max="11" width="120.5703125" style="11" customWidth="1"/>
    <col min="12" max="12" width="22.5703125" style="5" customWidth="1"/>
    <col min="13" max="16" width="10.5703125" style="5" customWidth="1"/>
    <col min="17" max="17" width="13.28515625" style="5" customWidth="1"/>
    <col min="18" max="18" width="31.5703125" style="5" bestFit="1" customWidth="1"/>
    <col min="19" max="19" width="29.5703125" style="5" customWidth="1"/>
    <col min="20" max="16384" width="9.140625" style="5" hidden="1"/>
  </cols>
  <sheetData>
    <row r="1" spans="1:19" x14ac:dyDescent="0.25">
      <c r="A1" s="1" t="s">
        <v>0</v>
      </c>
      <c r="B1" s="2"/>
      <c r="C1" s="23"/>
      <c r="D1" s="23"/>
      <c r="E1" s="23"/>
      <c r="F1" s="24"/>
      <c r="G1" s="2"/>
      <c r="H1" s="23"/>
      <c r="I1" s="23"/>
      <c r="J1" s="23"/>
      <c r="K1" s="2"/>
      <c r="L1" s="2"/>
      <c r="M1" s="2"/>
      <c r="N1" s="2"/>
      <c r="O1" s="2"/>
      <c r="P1" s="2"/>
      <c r="Q1" s="2"/>
      <c r="R1" s="2"/>
      <c r="S1" s="2"/>
    </row>
    <row r="2" spans="1:19" x14ac:dyDescent="0.25">
      <c r="A2" s="6" t="s">
        <v>1</v>
      </c>
      <c r="B2" s="7"/>
      <c r="C2" s="2"/>
      <c r="D2" s="2"/>
      <c r="E2" s="2"/>
      <c r="F2" s="2"/>
      <c r="G2" s="2"/>
      <c r="H2" s="2"/>
      <c r="I2" s="2"/>
      <c r="J2" s="2"/>
      <c r="K2" s="2"/>
      <c r="L2" s="2"/>
      <c r="M2" s="2"/>
      <c r="N2" s="2"/>
      <c r="O2" s="2"/>
      <c r="P2" s="2"/>
      <c r="Q2" s="2"/>
      <c r="R2" s="2"/>
      <c r="S2" s="2"/>
    </row>
    <row r="3" spans="1:19" x14ac:dyDescent="0.25">
      <c r="A3" s="8" t="s">
        <v>2</v>
      </c>
      <c r="B3" s="25" t="str">
        <f>IF('[1]1 - Contact Information'!B4="","",'[1]1 - Contact Information'!B4)</f>
        <v>City of Waco, Texas</v>
      </c>
      <c r="C3" s="2"/>
      <c r="D3" s="2"/>
      <c r="E3" s="2"/>
      <c r="F3" s="2"/>
      <c r="G3" s="2"/>
      <c r="H3" s="2"/>
      <c r="I3" s="2"/>
      <c r="J3" s="2"/>
      <c r="K3" s="2"/>
      <c r="L3" s="2"/>
      <c r="M3" s="2"/>
      <c r="N3" s="2"/>
      <c r="O3" s="2"/>
      <c r="P3" s="2"/>
      <c r="Q3" s="2"/>
      <c r="R3" s="2"/>
      <c r="S3" s="2"/>
    </row>
    <row r="4" spans="1:19" x14ac:dyDescent="0.25">
      <c r="A4" s="8" t="s">
        <v>3</v>
      </c>
      <c r="B4" s="26">
        <f>IF(OR('[1]1 - Contact Information'!B7="",'[1]1 - Contact Information'!B7="(select)"),"",'[1]1 - Contact Information'!B7)</f>
        <v>2024</v>
      </c>
      <c r="C4" s="2"/>
      <c r="D4" s="2"/>
      <c r="E4" s="2"/>
      <c r="F4" s="2"/>
      <c r="G4" s="2"/>
      <c r="H4" s="2"/>
      <c r="I4" s="2"/>
      <c r="J4" s="2"/>
      <c r="K4" s="2"/>
      <c r="L4" s="2"/>
      <c r="M4" s="2"/>
      <c r="N4" s="2"/>
      <c r="O4" s="2"/>
      <c r="P4" s="2"/>
      <c r="Q4" s="2"/>
      <c r="R4" s="2"/>
      <c r="S4" s="2"/>
    </row>
    <row r="5" spans="1:19" s="2" customFormat="1" x14ac:dyDescent="0.25">
      <c r="B5" s="27"/>
    </row>
    <row r="6" spans="1:19" s="2" customFormat="1" x14ac:dyDescent="0.25">
      <c r="A6" s="2" t="s">
        <v>23</v>
      </c>
      <c r="B6" s="27"/>
    </row>
    <row r="7" spans="1:19" s="2" customFormat="1" x14ac:dyDescent="0.25">
      <c r="A7" s="2" t="s">
        <v>24</v>
      </c>
      <c r="B7" s="27"/>
    </row>
    <row r="8" spans="1:19" s="29" customFormat="1" x14ac:dyDescent="0.25">
      <c r="A8" s="12" t="s">
        <v>25</v>
      </c>
      <c r="B8" s="28"/>
      <c r="C8" s="28"/>
      <c r="D8" s="28"/>
      <c r="E8" s="28"/>
      <c r="F8" s="28"/>
      <c r="G8" s="28"/>
      <c r="H8" s="28"/>
      <c r="I8" s="28"/>
      <c r="J8" s="28"/>
      <c r="K8" s="28"/>
      <c r="L8" s="28"/>
      <c r="M8" s="28"/>
      <c r="N8" s="28"/>
      <c r="O8" s="28"/>
      <c r="P8" s="28"/>
      <c r="Q8" s="28"/>
      <c r="R8" s="28"/>
      <c r="S8" s="28"/>
    </row>
    <row r="9" spans="1:19" s="33" customFormat="1" ht="78.75" x14ac:dyDescent="0.25">
      <c r="A9" s="30" t="s">
        <v>26</v>
      </c>
      <c r="B9" s="31" t="s">
        <v>27</v>
      </c>
      <c r="C9" s="30" t="s">
        <v>28</v>
      </c>
      <c r="D9" s="30" t="s">
        <v>29</v>
      </c>
      <c r="E9" s="31" t="s">
        <v>30</v>
      </c>
      <c r="F9" s="31" t="s">
        <v>31</v>
      </c>
      <c r="G9" s="31" t="s">
        <v>32</v>
      </c>
      <c r="H9" s="31" t="s">
        <v>33</v>
      </c>
      <c r="I9" s="31" t="s">
        <v>34</v>
      </c>
      <c r="J9" s="31" t="s">
        <v>35</v>
      </c>
      <c r="K9" s="31" t="s">
        <v>36</v>
      </c>
      <c r="L9" s="31" t="s">
        <v>37</v>
      </c>
      <c r="M9" s="30" t="s">
        <v>38</v>
      </c>
      <c r="N9" s="30" t="s">
        <v>39</v>
      </c>
      <c r="O9" s="30" t="s">
        <v>40</v>
      </c>
      <c r="P9" s="30" t="s">
        <v>41</v>
      </c>
      <c r="Q9" s="31" t="s">
        <v>42</v>
      </c>
      <c r="R9" s="32" t="s">
        <v>43</v>
      </c>
      <c r="S9" s="32" t="s">
        <v>44</v>
      </c>
    </row>
    <row r="10" spans="1:19" s="39" customFormat="1" ht="130.5" customHeight="1" x14ac:dyDescent="0.25">
      <c r="A10" s="34" t="s">
        <v>45</v>
      </c>
      <c r="B10" s="35" t="s">
        <v>46</v>
      </c>
      <c r="C10" s="36">
        <v>9650000</v>
      </c>
      <c r="D10" s="36">
        <v>3115000</v>
      </c>
      <c r="E10" s="37">
        <v>3431487.5</v>
      </c>
      <c r="F10" s="38">
        <v>48976</v>
      </c>
      <c r="G10" s="35" t="s">
        <v>47</v>
      </c>
      <c r="H10" s="37">
        <v>9996348.0500000007</v>
      </c>
      <c r="I10" s="37">
        <v>9996348.0500000007</v>
      </c>
      <c r="J10" s="37">
        <f>H10-I10</f>
        <v>0</v>
      </c>
      <c r="K10" s="35" t="s">
        <v>48</v>
      </c>
      <c r="L10" s="35" t="s">
        <v>47</v>
      </c>
      <c r="M10" s="34" t="s">
        <v>49</v>
      </c>
      <c r="N10" s="34" t="s">
        <v>50</v>
      </c>
      <c r="O10" s="35" t="s">
        <v>51</v>
      </c>
      <c r="P10" s="35" t="s">
        <v>51</v>
      </c>
      <c r="Q10" s="35" t="s">
        <v>46</v>
      </c>
      <c r="R10" s="35" t="s">
        <v>52</v>
      </c>
      <c r="S10" s="34"/>
    </row>
    <row r="11" spans="1:19" s="40" customFormat="1" ht="78.75" x14ac:dyDescent="0.25">
      <c r="A11" s="34" t="s">
        <v>53</v>
      </c>
      <c r="B11" s="34" t="s">
        <v>46</v>
      </c>
      <c r="C11" s="36">
        <v>73310000</v>
      </c>
      <c r="D11" s="36">
        <v>10060000</v>
      </c>
      <c r="E11" s="37">
        <v>10575850</v>
      </c>
      <c r="F11" s="38">
        <v>49706</v>
      </c>
      <c r="G11" s="35" t="s">
        <v>47</v>
      </c>
      <c r="H11" s="37">
        <v>86213019.650000006</v>
      </c>
      <c r="I11" s="37">
        <v>86213019.650000006</v>
      </c>
      <c r="J11" s="37">
        <f t="shared" ref="J11:J74" si="0">H11-I11</f>
        <v>0</v>
      </c>
      <c r="K11" s="35" t="s">
        <v>54</v>
      </c>
      <c r="L11" s="35" t="s">
        <v>47</v>
      </c>
      <c r="M11" s="34" t="s">
        <v>49</v>
      </c>
      <c r="N11" s="34" t="s">
        <v>50</v>
      </c>
      <c r="O11" s="35" t="s">
        <v>51</v>
      </c>
      <c r="P11" s="35" t="s">
        <v>51</v>
      </c>
      <c r="Q11" s="35" t="s">
        <v>46</v>
      </c>
      <c r="R11" s="35" t="s">
        <v>55</v>
      </c>
      <c r="S11" s="34"/>
    </row>
    <row r="12" spans="1:19" s="40" customFormat="1" ht="110.25" x14ac:dyDescent="0.25">
      <c r="A12" s="34" t="s">
        <v>56</v>
      </c>
      <c r="B12" s="34" t="s">
        <v>46</v>
      </c>
      <c r="C12" s="36">
        <v>13235000</v>
      </c>
      <c r="D12" s="36">
        <v>5470000</v>
      </c>
      <c r="E12" s="37">
        <v>6620834.4800000004</v>
      </c>
      <c r="F12" s="38">
        <v>49341</v>
      </c>
      <c r="G12" s="35" t="s">
        <v>47</v>
      </c>
      <c r="H12" s="37">
        <v>13678477.9</v>
      </c>
      <c r="I12" s="37">
        <v>13678477.9</v>
      </c>
      <c r="J12" s="37">
        <f t="shared" si="0"/>
        <v>0</v>
      </c>
      <c r="K12" s="35" t="s">
        <v>57</v>
      </c>
      <c r="L12" s="35" t="s">
        <v>47</v>
      </c>
      <c r="M12" s="34" t="s">
        <v>49</v>
      </c>
      <c r="N12" s="34" t="s">
        <v>50</v>
      </c>
      <c r="O12" s="35" t="s">
        <v>51</v>
      </c>
      <c r="P12" s="35" t="s">
        <v>51</v>
      </c>
      <c r="Q12" s="35" t="s">
        <v>46</v>
      </c>
      <c r="R12" s="35" t="s">
        <v>52</v>
      </c>
      <c r="S12" s="34"/>
    </row>
    <row r="13" spans="1:19" s="40" customFormat="1" ht="63" x14ac:dyDescent="0.25">
      <c r="A13" s="34" t="s">
        <v>58</v>
      </c>
      <c r="B13" s="34" t="s">
        <v>46</v>
      </c>
      <c r="C13" s="36">
        <v>29470000</v>
      </c>
      <c r="D13" s="36">
        <v>25895000</v>
      </c>
      <c r="E13" s="37">
        <v>30884156.25</v>
      </c>
      <c r="F13" s="38">
        <v>50072</v>
      </c>
      <c r="G13" s="35" t="s">
        <v>47</v>
      </c>
      <c r="H13" s="37">
        <v>30937787.469999999</v>
      </c>
      <c r="I13" s="37">
        <v>30937787.469999999</v>
      </c>
      <c r="J13" s="37">
        <f>H13-I13</f>
        <v>0</v>
      </c>
      <c r="K13" s="35" t="s">
        <v>54</v>
      </c>
      <c r="L13" s="35" t="s">
        <v>47</v>
      </c>
      <c r="M13" s="34" t="s">
        <v>49</v>
      </c>
      <c r="N13" s="34" t="s">
        <v>50</v>
      </c>
      <c r="O13" s="35" t="s">
        <v>51</v>
      </c>
      <c r="P13" s="35" t="s">
        <v>51</v>
      </c>
      <c r="Q13" s="35" t="s">
        <v>46</v>
      </c>
      <c r="R13" s="35" t="s">
        <v>59</v>
      </c>
      <c r="S13" s="34"/>
    </row>
    <row r="14" spans="1:19" s="40" customFormat="1" ht="141.75" x14ac:dyDescent="0.25">
      <c r="A14" s="34" t="s">
        <v>60</v>
      </c>
      <c r="B14" s="34" t="s">
        <v>46</v>
      </c>
      <c r="C14" s="36">
        <v>82690000</v>
      </c>
      <c r="D14" s="36">
        <v>58620000</v>
      </c>
      <c r="E14" s="37">
        <v>70770800</v>
      </c>
      <c r="F14" s="38">
        <v>49706</v>
      </c>
      <c r="G14" s="35" t="s">
        <v>47</v>
      </c>
      <c r="H14" s="37">
        <v>89951637.700000003</v>
      </c>
      <c r="I14" s="37">
        <v>89951637.700000003</v>
      </c>
      <c r="J14" s="37">
        <f>H14-I14</f>
        <v>0</v>
      </c>
      <c r="K14" s="35" t="s">
        <v>61</v>
      </c>
      <c r="L14" s="35" t="s">
        <v>47</v>
      </c>
      <c r="M14" s="34" t="s">
        <v>49</v>
      </c>
      <c r="N14" s="34" t="s">
        <v>50</v>
      </c>
      <c r="O14" s="35" t="s">
        <v>51</v>
      </c>
      <c r="P14" s="35" t="s">
        <v>51</v>
      </c>
      <c r="Q14" s="35" t="s">
        <v>46</v>
      </c>
      <c r="R14" s="35" t="s">
        <v>52</v>
      </c>
      <c r="S14" s="34"/>
    </row>
    <row r="15" spans="1:19" s="40" customFormat="1" ht="47.25" x14ac:dyDescent="0.25">
      <c r="A15" s="34" t="s">
        <v>62</v>
      </c>
      <c r="B15" s="34" t="s">
        <v>46</v>
      </c>
      <c r="C15" s="36">
        <v>12000000</v>
      </c>
      <c r="D15" s="36">
        <v>8140000</v>
      </c>
      <c r="E15" s="37">
        <v>9231102.5</v>
      </c>
      <c r="F15" s="38">
        <v>50072</v>
      </c>
      <c r="G15" s="35" t="s">
        <v>47</v>
      </c>
      <c r="H15" s="37">
        <v>12000000</v>
      </c>
      <c r="I15" s="37">
        <v>11120168</v>
      </c>
      <c r="J15" s="37">
        <f t="shared" si="0"/>
        <v>879832</v>
      </c>
      <c r="K15" s="35" t="s">
        <v>63</v>
      </c>
      <c r="L15" s="35" t="s">
        <v>47</v>
      </c>
      <c r="M15" s="34" t="s">
        <v>51</v>
      </c>
      <c r="N15" s="34" t="s">
        <v>51</v>
      </c>
      <c r="O15" s="35" t="s">
        <v>51</v>
      </c>
      <c r="P15" s="35" t="s">
        <v>51</v>
      </c>
      <c r="Q15" s="35" t="s">
        <v>46</v>
      </c>
      <c r="R15" s="34" t="s">
        <v>64</v>
      </c>
      <c r="S15" s="34"/>
    </row>
    <row r="16" spans="1:19" s="40" customFormat="1" ht="141.75" x14ac:dyDescent="0.25">
      <c r="A16" s="34" t="s">
        <v>65</v>
      </c>
      <c r="B16" s="34" t="s">
        <v>46</v>
      </c>
      <c r="C16" s="36">
        <v>34620000</v>
      </c>
      <c r="D16" s="36">
        <v>25665000</v>
      </c>
      <c r="E16" s="37">
        <v>31788587.510000002</v>
      </c>
      <c r="F16" s="38">
        <v>50072</v>
      </c>
      <c r="G16" s="35" t="s">
        <v>47</v>
      </c>
      <c r="H16" s="37">
        <v>35980992.200000003</v>
      </c>
      <c r="I16" s="37">
        <v>35575534</v>
      </c>
      <c r="J16" s="37">
        <f t="shared" si="0"/>
        <v>405458.20000000298</v>
      </c>
      <c r="K16" s="35" t="s">
        <v>66</v>
      </c>
      <c r="L16" s="35" t="s">
        <v>47</v>
      </c>
      <c r="M16" s="34" t="s">
        <v>49</v>
      </c>
      <c r="N16" s="34" t="s">
        <v>50</v>
      </c>
      <c r="O16" s="35" t="s">
        <v>51</v>
      </c>
      <c r="P16" s="35" t="s">
        <v>51</v>
      </c>
      <c r="Q16" s="35" t="s">
        <v>46</v>
      </c>
      <c r="R16" s="35" t="s">
        <v>52</v>
      </c>
      <c r="S16" s="34"/>
    </row>
    <row r="17" spans="1:19" s="40" customFormat="1" ht="141.75" x14ac:dyDescent="0.25">
      <c r="A17" s="34" t="s">
        <v>67</v>
      </c>
      <c r="B17" s="34" t="s">
        <v>46</v>
      </c>
      <c r="C17" s="36">
        <v>66785000</v>
      </c>
      <c r="D17" s="36">
        <v>51730000</v>
      </c>
      <c r="E17" s="37">
        <v>64376525.149999999</v>
      </c>
      <c r="F17" s="38">
        <v>50437</v>
      </c>
      <c r="G17" s="35" t="s">
        <v>47</v>
      </c>
      <c r="H17" s="37">
        <v>69955176.150000006</v>
      </c>
      <c r="I17" s="37">
        <v>67648941</v>
      </c>
      <c r="J17" s="37">
        <f t="shared" si="0"/>
        <v>2306235.150000006</v>
      </c>
      <c r="K17" s="35" t="s">
        <v>68</v>
      </c>
      <c r="L17" s="35" t="s">
        <v>47</v>
      </c>
      <c r="M17" s="34" t="s">
        <v>49</v>
      </c>
      <c r="N17" s="34" t="s">
        <v>50</v>
      </c>
      <c r="O17" s="35" t="s">
        <v>51</v>
      </c>
      <c r="P17" s="35" t="s">
        <v>51</v>
      </c>
      <c r="Q17" s="35" t="s">
        <v>46</v>
      </c>
      <c r="R17" s="35" t="s">
        <v>69</v>
      </c>
      <c r="S17" s="34"/>
    </row>
    <row r="18" spans="1:19" s="40" customFormat="1" ht="173.25" x14ac:dyDescent="0.25">
      <c r="A18" s="34" t="s">
        <v>70</v>
      </c>
      <c r="B18" s="34" t="s">
        <v>46</v>
      </c>
      <c r="C18" s="36">
        <v>63910000</v>
      </c>
      <c r="D18" s="36">
        <v>51370000</v>
      </c>
      <c r="E18" s="37">
        <v>66694262.5</v>
      </c>
      <c r="F18" s="38">
        <v>50802</v>
      </c>
      <c r="G18" s="35" t="s">
        <v>47</v>
      </c>
      <c r="H18" s="37">
        <v>69341759.200000003</v>
      </c>
      <c r="I18" s="37">
        <v>59475757</v>
      </c>
      <c r="J18" s="37">
        <f t="shared" si="0"/>
        <v>9866002.200000003</v>
      </c>
      <c r="K18" s="35" t="s">
        <v>71</v>
      </c>
      <c r="L18" s="35" t="s">
        <v>47</v>
      </c>
      <c r="M18" s="34" t="s">
        <v>49</v>
      </c>
      <c r="N18" s="34" t="s">
        <v>50</v>
      </c>
      <c r="O18" s="35" t="s">
        <v>51</v>
      </c>
      <c r="P18" s="35" t="s">
        <v>51</v>
      </c>
      <c r="Q18" s="35" t="s">
        <v>46</v>
      </c>
      <c r="R18" s="35" t="s">
        <v>59</v>
      </c>
      <c r="S18" s="34"/>
    </row>
    <row r="19" spans="1:19" s="40" customFormat="1" ht="63" x14ac:dyDescent="0.25">
      <c r="A19" s="34" t="s">
        <v>72</v>
      </c>
      <c r="B19" s="34" t="s">
        <v>46</v>
      </c>
      <c r="C19" s="36">
        <v>22785000</v>
      </c>
      <c r="D19" s="36">
        <v>10965000</v>
      </c>
      <c r="E19" s="37">
        <v>12508550</v>
      </c>
      <c r="F19" s="38">
        <v>47880</v>
      </c>
      <c r="G19" s="35" t="s">
        <v>47</v>
      </c>
      <c r="H19" s="37">
        <v>25507943.73</v>
      </c>
      <c r="I19" s="37">
        <v>25507943.73</v>
      </c>
      <c r="J19" s="37">
        <f t="shared" si="0"/>
        <v>0</v>
      </c>
      <c r="K19" s="35" t="s">
        <v>73</v>
      </c>
      <c r="L19" s="35" t="s">
        <v>47</v>
      </c>
      <c r="M19" s="34" t="s">
        <v>49</v>
      </c>
      <c r="N19" s="34" t="s">
        <v>50</v>
      </c>
      <c r="O19" s="35" t="s">
        <v>51</v>
      </c>
      <c r="P19" s="35" t="s">
        <v>51</v>
      </c>
      <c r="Q19" s="35" t="s">
        <v>46</v>
      </c>
      <c r="R19" s="35" t="s">
        <v>59</v>
      </c>
      <c r="S19" s="34"/>
    </row>
    <row r="20" spans="1:19" s="40" customFormat="1" ht="157.5" x14ac:dyDescent="0.25">
      <c r="A20" s="34" t="s">
        <v>74</v>
      </c>
      <c r="B20" s="34" t="s">
        <v>46</v>
      </c>
      <c r="C20" s="36">
        <v>58710000</v>
      </c>
      <c r="D20" s="36">
        <v>51130000</v>
      </c>
      <c r="E20" s="37">
        <v>62980518.75</v>
      </c>
      <c r="F20" s="38">
        <v>51167</v>
      </c>
      <c r="G20" s="35" t="s">
        <v>47</v>
      </c>
      <c r="H20" s="37">
        <v>64422953.450000003</v>
      </c>
      <c r="I20" s="37">
        <v>43068557</v>
      </c>
      <c r="J20" s="37">
        <f t="shared" si="0"/>
        <v>21354396.450000003</v>
      </c>
      <c r="K20" s="35" t="s">
        <v>75</v>
      </c>
      <c r="L20" s="35" t="s">
        <v>47</v>
      </c>
      <c r="M20" s="34" t="s">
        <v>49</v>
      </c>
      <c r="N20" s="34" t="s">
        <v>50</v>
      </c>
      <c r="O20" s="35" t="s">
        <v>51</v>
      </c>
      <c r="P20" s="35" t="s">
        <v>51</v>
      </c>
      <c r="Q20" s="35" t="s">
        <v>46</v>
      </c>
      <c r="R20" s="35" t="s">
        <v>52</v>
      </c>
      <c r="S20" s="34"/>
    </row>
    <row r="21" spans="1:19" s="40" customFormat="1" ht="47.25" x14ac:dyDescent="0.25">
      <c r="A21" s="34" t="s">
        <v>76</v>
      </c>
      <c r="B21" s="34" t="s">
        <v>46</v>
      </c>
      <c r="C21" s="36">
        <v>22150000</v>
      </c>
      <c r="D21" s="36">
        <v>13445000</v>
      </c>
      <c r="E21" s="37">
        <v>14952375</v>
      </c>
      <c r="F21" s="38">
        <v>49341</v>
      </c>
      <c r="G21" s="35" t="s">
        <v>47</v>
      </c>
      <c r="H21" s="37">
        <v>24910081.199999999</v>
      </c>
      <c r="I21" s="37">
        <v>24910081.199999999</v>
      </c>
      <c r="J21" s="37">
        <f t="shared" si="0"/>
        <v>0</v>
      </c>
      <c r="K21" s="35" t="s">
        <v>77</v>
      </c>
      <c r="L21" s="35" t="s">
        <v>47</v>
      </c>
      <c r="M21" s="34" t="s">
        <v>49</v>
      </c>
      <c r="N21" s="34" t="s">
        <v>50</v>
      </c>
      <c r="O21" s="35" t="s">
        <v>51</v>
      </c>
      <c r="P21" s="35" t="s">
        <v>51</v>
      </c>
      <c r="Q21" s="35" t="s">
        <v>46</v>
      </c>
      <c r="R21" s="35" t="s">
        <v>52</v>
      </c>
      <c r="S21" s="34"/>
    </row>
    <row r="22" spans="1:19" s="40" customFormat="1" ht="173.25" x14ac:dyDescent="0.25">
      <c r="A22" s="34" t="s">
        <v>78</v>
      </c>
      <c r="B22" s="34" t="s">
        <v>46</v>
      </c>
      <c r="C22" s="36">
        <v>75280000</v>
      </c>
      <c r="D22" s="36">
        <v>67420000</v>
      </c>
      <c r="E22" s="37">
        <v>80636659.459999993</v>
      </c>
      <c r="F22" s="38">
        <v>53359</v>
      </c>
      <c r="G22" s="35" t="s">
        <v>47</v>
      </c>
      <c r="H22" s="37">
        <v>78834750.5</v>
      </c>
      <c r="I22" s="37">
        <v>50808153</v>
      </c>
      <c r="J22" s="37">
        <f t="shared" si="0"/>
        <v>28026597.5</v>
      </c>
      <c r="K22" s="35" t="s">
        <v>79</v>
      </c>
      <c r="L22" s="35" t="s">
        <v>47</v>
      </c>
      <c r="M22" s="34" t="s">
        <v>49</v>
      </c>
      <c r="N22" s="34" t="s">
        <v>50</v>
      </c>
      <c r="O22" s="35" t="s">
        <v>51</v>
      </c>
      <c r="P22" s="35" t="s">
        <v>51</v>
      </c>
      <c r="Q22" s="35" t="s">
        <v>46</v>
      </c>
      <c r="R22" s="35" t="s">
        <v>59</v>
      </c>
      <c r="S22" s="34"/>
    </row>
    <row r="23" spans="1:19" s="40" customFormat="1" ht="47.25" x14ac:dyDescent="0.25">
      <c r="A23" s="34" t="s">
        <v>80</v>
      </c>
      <c r="B23" s="34" t="s">
        <v>46</v>
      </c>
      <c r="C23" s="36">
        <v>1550000</v>
      </c>
      <c r="D23" s="36">
        <v>1360000</v>
      </c>
      <c r="E23" s="37">
        <v>1613842.5</v>
      </c>
      <c r="F23" s="38">
        <v>51533</v>
      </c>
      <c r="G23" s="35" t="s">
        <v>47</v>
      </c>
      <c r="H23" s="37">
        <v>1559503.2</v>
      </c>
      <c r="I23" s="37">
        <v>1454761</v>
      </c>
      <c r="J23" s="37">
        <f t="shared" si="0"/>
        <v>104742.19999999995</v>
      </c>
      <c r="K23" s="35" t="s">
        <v>81</v>
      </c>
      <c r="L23" s="35" t="s">
        <v>47</v>
      </c>
      <c r="M23" s="34" t="s">
        <v>49</v>
      </c>
      <c r="N23" s="34" t="s">
        <v>50</v>
      </c>
      <c r="O23" s="35" t="s">
        <v>51</v>
      </c>
      <c r="P23" s="35" t="s">
        <v>51</v>
      </c>
      <c r="Q23" s="35" t="s">
        <v>46</v>
      </c>
      <c r="R23" s="34" t="s">
        <v>82</v>
      </c>
      <c r="S23" s="34"/>
    </row>
    <row r="24" spans="1:19" s="40" customFormat="1" ht="63" x14ac:dyDescent="0.25">
      <c r="A24" s="34" t="s">
        <v>83</v>
      </c>
      <c r="B24" s="34" t="s">
        <v>46</v>
      </c>
      <c r="C24" s="36">
        <v>24570000</v>
      </c>
      <c r="D24" s="36">
        <v>17500000</v>
      </c>
      <c r="E24" s="37">
        <v>21919625</v>
      </c>
      <c r="F24" s="38">
        <v>49706</v>
      </c>
      <c r="G24" s="35" t="s">
        <v>47</v>
      </c>
      <c r="H24" s="37">
        <v>28172717.100000001</v>
      </c>
      <c r="I24" s="37">
        <v>28172717.100000001</v>
      </c>
      <c r="J24" s="37">
        <f t="shared" si="0"/>
        <v>0</v>
      </c>
      <c r="K24" s="35" t="s">
        <v>84</v>
      </c>
      <c r="L24" s="35" t="s">
        <v>47</v>
      </c>
      <c r="M24" s="34" t="s">
        <v>49</v>
      </c>
      <c r="N24" s="34" t="s">
        <v>50</v>
      </c>
      <c r="O24" s="35" t="s">
        <v>51</v>
      </c>
      <c r="P24" s="35" t="s">
        <v>51</v>
      </c>
      <c r="Q24" s="35" t="s">
        <v>46</v>
      </c>
      <c r="R24" s="35" t="s">
        <v>59</v>
      </c>
      <c r="S24" s="34"/>
    </row>
    <row r="25" spans="1:19" s="40" customFormat="1" ht="189" x14ac:dyDescent="0.25">
      <c r="A25" s="34" t="s">
        <v>85</v>
      </c>
      <c r="B25" s="34" t="s">
        <v>46</v>
      </c>
      <c r="C25" s="36">
        <v>92335000</v>
      </c>
      <c r="D25" s="36">
        <v>89395000</v>
      </c>
      <c r="E25" s="37">
        <v>128979225</v>
      </c>
      <c r="F25" s="38">
        <v>55550</v>
      </c>
      <c r="G25" s="35" t="s">
        <v>47</v>
      </c>
      <c r="H25" s="37">
        <v>106816029.15000001</v>
      </c>
      <c r="I25" s="37">
        <v>37918680</v>
      </c>
      <c r="J25" s="37">
        <f t="shared" si="0"/>
        <v>68897349.150000006</v>
      </c>
      <c r="K25" s="35" t="s">
        <v>86</v>
      </c>
      <c r="L25" s="35" t="s">
        <v>47</v>
      </c>
      <c r="M25" s="34" t="s">
        <v>49</v>
      </c>
      <c r="N25" s="34" t="s">
        <v>50</v>
      </c>
      <c r="O25" s="35" t="s">
        <v>51</v>
      </c>
      <c r="P25" s="35" t="s">
        <v>51</v>
      </c>
      <c r="Q25" s="35" t="s">
        <v>46</v>
      </c>
      <c r="R25" s="35" t="s">
        <v>87</v>
      </c>
      <c r="S25" s="34"/>
    </row>
    <row r="26" spans="1:19" s="40" customFormat="1" ht="47.25" x14ac:dyDescent="0.25">
      <c r="A26" s="34" t="s">
        <v>88</v>
      </c>
      <c r="B26" s="34" t="s">
        <v>46</v>
      </c>
      <c r="C26" s="36">
        <v>5065000</v>
      </c>
      <c r="D26" s="36">
        <v>4710000</v>
      </c>
      <c r="E26" s="37">
        <v>6078683.1699999999</v>
      </c>
      <c r="F26" s="38">
        <v>51898</v>
      </c>
      <c r="G26" s="35" t="s">
        <v>47</v>
      </c>
      <c r="H26" s="37">
        <v>5085358.45</v>
      </c>
      <c r="I26" s="37">
        <v>4470435</v>
      </c>
      <c r="J26" s="37">
        <f t="shared" si="0"/>
        <v>614923.45000000019</v>
      </c>
      <c r="K26" s="35" t="s">
        <v>89</v>
      </c>
      <c r="L26" s="35" t="s">
        <v>47</v>
      </c>
      <c r="M26" s="34" t="s">
        <v>49</v>
      </c>
      <c r="N26" s="34" t="s">
        <v>50</v>
      </c>
      <c r="O26" s="35" t="s">
        <v>51</v>
      </c>
      <c r="P26" s="35" t="s">
        <v>51</v>
      </c>
      <c r="Q26" s="35" t="s">
        <v>46</v>
      </c>
      <c r="R26" s="34" t="s">
        <v>82</v>
      </c>
      <c r="S26" s="34"/>
    </row>
    <row r="27" spans="1:19" s="40" customFormat="1" ht="210" x14ac:dyDescent="0.25">
      <c r="A27" s="34" t="s">
        <v>90</v>
      </c>
      <c r="B27" s="34" t="s">
        <v>46</v>
      </c>
      <c r="C27" s="36">
        <v>152040000</v>
      </c>
      <c r="D27" s="36">
        <v>150755000</v>
      </c>
      <c r="E27" s="37">
        <v>241046600</v>
      </c>
      <c r="F27" s="38">
        <v>55916</v>
      </c>
      <c r="G27" s="35" t="s">
        <v>47</v>
      </c>
      <c r="H27" s="37">
        <v>158034902.55000001</v>
      </c>
      <c r="I27" s="37">
        <v>34329873</v>
      </c>
      <c r="J27" s="37">
        <f t="shared" si="0"/>
        <v>123705029.55000001</v>
      </c>
      <c r="K27" s="41" t="s">
        <v>91</v>
      </c>
      <c r="L27" s="35" t="s">
        <v>47</v>
      </c>
      <c r="M27" s="34" t="s">
        <v>49</v>
      </c>
      <c r="N27" s="34" t="s">
        <v>50</v>
      </c>
      <c r="O27" s="35" t="s">
        <v>51</v>
      </c>
      <c r="P27" s="35" t="s">
        <v>51</v>
      </c>
      <c r="Q27" s="35" t="s">
        <v>46</v>
      </c>
      <c r="R27" s="35" t="s">
        <v>92</v>
      </c>
      <c r="S27" s="34"/>
    </row>
    <row r="28" spans="1:19" s="40" customFormat="1" ht="63" x14ac:dyDescent="0.25">
      <c r="A28" s="34" t="s">
        <v>93</v>
      </c>
      <c r="B28" s="34" t="s">
        <v>46</v>
      </c>
      <c r="C28" s="36">
        <v>36700000</v>
      </c>
      <c r="D28" s="36">
        <v>36700000</v>
      </c>
      <c r="E28" s="37">
        <v>70335345.030000001</v>
      </c>
      <c r="F28" s="38">
        <v>55550</v>
      </c>
      <c r="G28" s="35" t="s">
        <v>47</v>
      </c>
      <c r="H28" s="37">
        <v>36708836.399999999</v>
      </c>
      <c r="I28" s="37">
        <v>24356607</v>
      </c>
      <c r="J28" s="37">
        <f t="shared" si="0"/>
        <v>12352229.399999999</v>
      </c>
      <c r="K28" s="41" t="s">
        <v>94</v>
      </c>
      <c r="L28" s="35" t="s">
        <v>47</v>
      </c>
      <c r="M28" s="34" t="s">
        <v>49</v>
      </c>
      <c r="N28" s="34" t="s">
        <v>50</v>
      </c>
      <c r="O28" s="35" t="s">
        <v>51</v>
      </c>
      <c r="P28" s="35" t="s">
        <v>51</v>
      </c>
      <c r="Q28" s="35" t="s">
        <v>46</v>
      </c>
      <c r="R28" s="35" t="s">
        <v>95</v>
      </c>
      <c r="S28" s="34"/>
    </row>
    <row r="29" spans="1:19" s="40" customFormat="1" ht="195" x14ac:dyDescent="0.25">
      <c r="A29" s="34" t="s">
        <v>96</v>
      </c>
      <c r="B29" s="34" t="s">
        <v>46</v>
      </c>
      <c r="C29" s="36">
        <v>202670000</v>
      </c>
      <c r="D29" s="36">
        <v>202670000</v>
      </c>
      <c r="E29" s="37">
        <v>385372941.72000003</v>
      </c>
      <c r="F29" s="38">
        <v>56522</v>
      </c>
      <c r="G29" s="35"/>
      <c r="H29" s="37">
        <v>220390645.34999999</v>
      </c>
      <c r="I29" s="37">
        <v>3817016</v>
      </c>
      <c r="J29" s="37">
        <f t="shared" si="0"/>
        <v>216573629.34999999</v>
      </c>
      <c r="K29" s="42" t="s">
        <v>97</v>
      </c>
      <c r="L29" s="35" t="s">
        <v>47</v>
      </c>
      <c r="M29" s="34" t="s">
        <v>49</v>
      </c>
      <c r="N29" s="34" t="s">
        <v>50</v>
      </c>
      <c r="O29" s="35" t="s">
        <v>98</v>
      </c>
      <c r="P29" s="35" t="s">
        <v>98</v>
      </c>
      <c r="Q29" s="35" t="s">
        <v>46</v>
      </c>
      <c r="R29" s="35" t="s">
        <v>99</v>
      </c>
      <c r="S29" s="34"/>
    </row>
    <row r="30" spans="1:19" s="40" customFormat="1" ht="63" x14ac:dyDescent="0.25">
      <c r="A30" s="34" t="s">
        <v>100</v>
      </c>
      <c r="B30" s="34"/>
      <c r="C30" s="36">
        <v>43585000</v>
      </c>
      <c r="D30" s="36">
        <v>43585000</v>
      </c>
      <c r="E30" s="37">
        <v>87264031.25</v>
      </c>
      <c r="F30" s="38">
        <v>56522</v>
      </c>
      <c r="G30" s="35"/>
      <c r="H30" s="37">
        <v>43929323</v>
      </c>
      <c r="I30" s="37">
        <v>19474771</v>
      </c>
      <c r="J30" s="37">
        <f t="shared" si="0"/>
        <v>24454552</v>
      </c>
      <c r="K30" s="35" t="s">
        <v>101</v>
      </c>
      <c r="L30" s="35" t="s">
        <v>47</v>
      </c>
      <c r="M30" s="34" t="s">
        <v>49</v>
      </c>
      <c r="N30" s="34" t="s">
        <v>50</v>
      </c>
      <c r="O30" s="35" t="s">
        <v>98</v>
      </c>
      <c r="P30" s="35" t="s">
        <v>98</v>
      </c>
      <c r="Q30" s="35" t="s">
        <v>46</v>
      </c>
      <c r="R30" s="35" t="s">
        <v>99</v>
      </c>
      <c r="S30" s="34"/>
    </row>
    <row r="31" spans="1:19" s="40" customFormat="1" ht="31.5" x14ac:dyDescent="0.25">
      <c r="A31" s="34" t="s">
        <v>102</v>
      </c>
      <c r="B31" s="34"/>
      <c r="C31" s="36">
        <v>28890000</v>
      </c>
      <c r="D31" s="36">
        <v>28890000</v>
      </c>
      <c r="E31" s="37">
        <v>35995750</v>
      </c>
      <c r="F31" s="38">
        <v>49948</v>
      </c>
      <c r="G31" s="35"/>
      <c r="H31" s="37">
        <v>31424338.550000001</v>
      </c>
      <c r="I31" s="37">
        <v>31424338.550000001</v>
      </c>
      <c r="J31" s="37">
        <f t="shared" si="0"/>
        <v>0</v>
      </c>
      <c r="K31" s="35" t="s">
        <v>84</v>
      </c>
      <c r="L31" s="35" t="s">
        <v>47</v>
      </c>
      <c r="M31" s="34" t="s">
        <v>49</v>
      </c>
      <c r="N31" s="34" t="s">
        <v>50</v>
      </c>
      <c r="O31" s="35" t="s">
        <v>98</v>
      </c>
      <c r="P31" s="35" t="s">
        <v>98</v>
      </c>
      <c r="Q31" s="35" t="s">
        <v>46</v>
      </c>
      <c r="R31" s="34"/>
      <c r="S31" s="34"/>
    </row>
    <row r="32" spans="1:19" s="40" customFormat="1" x14ac:dyDescent="0.25">
      <c r="A32" s="34"/>
      <c r="B32" s="34"/>
      <c r="C32" s="36">
        <v>0</v>
      </c>
      <c r="D32" s="36">
        <v>0</v>
      </c>
      <c r="E32" s="37">
        <v>0</v>
      </c>
      <c r="F32" s="38"/>
      <c r="G32" s="35"/>
      <c r="H32" s="37">
        <v>0</v>
      </c>
      <c r="I32" s="37">
        <v>0</v>
      </c>
      <c r="J32" s="37">
        <f t="shared" si="0"/>
        <v>0</v>
      </c>
      <c r="K32" s="35"/>
      <c r="L32" s="35"/>
      <c r="M32" s="34"/>
      <c r="N32" s="34"/>
      <c r="O32" s="35"/>
      <c r="P32" s="35"/>
      <c r="Q32" s="35"/>
      <c r="R32" s="34"/>
      <c r="S32" s="34"/>
    </row>
    <row r="33" spans="1:19" s="40" customFormat="1" x14ac:dyDescent="0.25">
      <c r="A33" s="34"/>
      <c r="B33" s="34"/>
      <c r="C33" s="36">
        <v>0</v>
      </c>
      <c r="D33" s="36">
        <v>0</v>
      </c>
      <c r="E33" s="37">
        <v>0</v>
      </c>
      <c r="F33" s="38"/>
      <c r="G33" s="35"/>
      <c r="H33" s="37">
        <v>0</v>
      </c>
      <c r="I33" s="37">
        <v>0</v>
      </c>
      <c r="J33" s="37">
        <f t="shared" si="0"/>
        <v>0</v>
      </c>
      <c r="K33" s="35"/>
      <c r="L33" s="35"/>
      <c r="M33" s="34"/>
      <c r="N33" s="34"/>
      <c r="O33" s="35"/>
      <c r="P33" s="35"/>
      <c r="Q33" s="35"/>
      <c r="R33" s="34"/>
      <c r="S33" s="34"/>
    </row>
    <row r="34" spans="1:19" s="40" customFormat="1" x14ac:dyDescent="0.25">
      <c r="A34" s="34"/>
      <c r="B34" s="34"/>
      <c r="C34" s="36">
        <v>0</v>
      </c>
      <c r="D34" s="36">
        <v>0</v>
      </c>
      <c r="E34" s="37">
        <v>0</v>
      </c>
      <c r="F34" s="38"/>
      <c r="G34" s="35"/>
      <c r="H34" s="37">
        <v>0</v>
      </c>
      <c r="I34" s="37">
        <v>0</v>
      </c>
      <c r="J34" s="37">
        <f t="shared" si="0"/>
        <v>0</v>
      </c>
      <c r="K34" s="35"/>
      <c r="L34" s="35"/>
      <c r="M34" s="34"/>
      <c r="N34" s="34"/>
      <c r="O34" s="35"/>
      <c r="P34" s="35"/>
      <c r="Q34" s="35"/>
      <c r="R34" s="34"/>
      <c r="S34" s="34"/>
    </row>
    <row r="35" spans="1:19" s="40" customFormat="1" x14ac:dyDescent="0.25">
      <c r="A35" s="34"/>
      <c r="B35" s="34"/>
      <c r="C35" s="36">
        <v>0</v>
      </c>
      <c r="D35" s="36">
        <v>0</v>
      </c>
      <c r="E35" s="37">
        <v>0</v>
      </c>
      <c r="F35" s="38"/>
      <c r="G35" s="35"/>
      <c r="H35" s="37">
        <v>0</v>
      </c>
      <c r="I35" s="37">
        <v>0</v>
      </c>
      <c r="J35" s="37">
        <f t="shared" si="0"/>
        <v>0</v>
      </c>
      <c r="K35" s="35"/>
      <c r="L35" s="35"/>
      <c r="M35" s="34"/>
      <c r="N35" s="34"/>
      <c r="O35" s="35"/>
      <c r="P35" s="35"/>
      <c r="Q35" s="35"/>
      <c r="R35" s="34"/>
      <c r="S35" s="34"/>
    </row>
    <row r="36" spans="1:19" s="40" customFormat="1" x14ac:dyDescent="0.25">
      <c r="A36" s="34"/>
      <c r="B36" s="34"/>
      <c r="C36" s="36">
        <v>0</v>
      </c>
      <c r="D36" s="36">
        <v>0</v>
      </c>
      <c r="E36" s="37">
        <v>0</v>
      </c>
      <c r="F36" s="38"/>
      <c r="G36" s="35"/>
      <c r="H36" s="37">
        <v>0</v>
      </c>
      <c r="I36" s="37">
        <v>0</v>
      </c>
      <c r="J36" s="37">
        <f t="shared" si="0"/>
        <v>0</v>
      </c>
      <c r="K36" s="35"/>
      <c r="L36" s="35"/>
      <c r="M36" s="34"/>
      <c r="N36" s="34"/>
      <c r="O36" s="35"/>
      <c r="P36" s="35"/>
      <c r="Q36" s="35"/>
      <c r="R36" s="34"/>
      <c r="S36" s="34"/>
    </row>
    <row r="37" spans="1:19" s="40" customFormat="1" x14ac:dyDescent="0.25">
      <c r="A37" s="34"/>
      <c r="B37" s="34"/>
      <c r="C37" s="36">
        <v>0</v>
      </c>
      <c r="D37" s="36">
        <v>0</v>
      </c>
      <c r="E37" s="37">
        <v>0</v>
      </c>
      <c r="F37" s="38"/>
      <c r="G37" s="35"/>
      <c r="H37" s="37">
        <v>0</v>
      </c>
      <c r="I37" s="37">
        <v>0</v>
      </c>
      <c r="J37" s="37">
        <f t="shared" si="0"/>
        <v>0</v>
      </c>
      <c r="K37" s="35"/>
      <c r="L37" s="35"/>
      <c r="M37" s="34"/>
      <c r="N37" s="34"/>
      <c r="O37" s="35"/>
      <c r="P37" s="35"/>
      <c r="Q37" s="35"/>
      <c r="R37" s="34"/>
      <c r="S37" s="34"/>
    </row>
    <row r="38" spans="1:19" s="40" customFormat="1" x14ac:dyDescent="0.25">
      <c r="A38" s="34"/>
      <c r="B38" s="34"/>
      <c r="C38" s="36">
        <v>0</v>
      </c>
      <c r="D38" s="36">
        <v>0</v>
      </c>
      <c r="E38" s="37">
        <v>0</v>
      </c>
      <c r="F38" s="38"/>
      <c r="G38" s="35"/>
      <c r="H38" s="37">
        <v>0</v>
      </c>
      <c r="I38" s="37">
        <v>0</v>
      </c>
      <c r="J38" s="37">
        <f t="shared" si="0"/>
        <v>0</v>
      </c>
      <c r="K38" s="35"/>
      <c r="L38" s="35"/>
      <c r="M38" s="34"/>
      <c r="N38" s="34"/>
      <c r="O38" s="35"/>
      <c r="P38" s="35"/>
      <c r="Q38" s="35"/>
      <c r="R38" s="34"/>
      <c r="S38" s="34"/>
    </row>
    <row r="39" spans="1:19" s="40" customFormat="1" x14ac:dyDescent="0.25">
      <c r="A39" s="34"/>
      <c r="B39" s="34"/>
      <c r="C39" s="36">
        <v>0</v>
      </c>
      <c r="D39" s="36">
        <v>0</v>
      </c>
      <c r="E39" s="37">
        <v>0</v>
      </c>
      <c r="F39" s="38"/>
      <c r="G39" s="35"/>
      <c r="H39" s="37">
        <v>0</v>
      </c>
      <c r="I39" s="37">
        <v>0</v>
      </c>
      <c r="J39" s="37">
        <f t="shared" si="0"/>
        <v>0</v>
      </c>
      <c r="K39" s="35"/>
      <c r="L39" s="35"/>
      <c r="M39" s="34"/>
      <c r="N39" s="34"/>
      <c r="O39" s="35"/>
      <c r="P39" s="35"/>
      <c r="Q39" s="35"/>
      <c r="R39" s="34"/>
      <c r="S39" s="34"/>
    </row>
    <row r="40" spans="1:19" s="40" customFormat="1" x14ac:dyDescent="0.25">
      <c r="A40" s="34"/>
      <c r="B40" s="34"/>
      <c r="C40" s="36">
        <v>0</v>
      </c>
      <c r="D40" s="36">
        <v>0</v>
      </c>
      <c r="E40" s="37">
        <v>0</v>
      </c>
      <c r="F40" s="38"/>
      <c r="G40" s="35"/>
      <c r="H40" s="37">
        <v>0</v>
      </c>
      <c r="I40" s="37">
        <v>0</v>
      </c>
      <c r="J40" s="37">
        <f t="shared" si="0"/>
        <v>0</v>
      </c>
      <c r="K40" s="35"/>
      <c r="L40" s="35"/>
      <c r="M40" s="34"/>
      <c r="N40" s="34"/>
      <c r="O40" s="35"/>
      <c r="P40" s="35"/>
      <c r="Q40" s="35"/>
      <c r="R40" s="34"/>
      <c r="S40" s="34"/>
    </row>
    <row r="41" spans="1:19" s="40" customFormat="1" x14ac:dyDescent="0.25">
      <c r="A41" s="34"/>
      <c r="B41" s="34"/>
      <c r="C41" s="36">
        <v>0</v>
      </c>
      <c r="D41" s="36">
        <v>0</v>
      </c>
      <c r="E41" s="37">
        <v>0</v>
      </c>
      <c r="F41" s="38"/>
      <c r="G41" s="35"/>
      <c r="H41" s="37">
        <v>0</v>
      </c>
      <c r="I41" s="37">
        <v>0</v>
      </c>
      <c r="J41" s="37">
        <f t="shared" si="0"/>
        <v>0</v>
      </c>
      <c r="K41" s="35"/>
      <c r="L41" s="35"/>
      <c r="M41" s="34"/>
      <c r="N41" s="34"/>
      <c r="O41" s="35"/>
      <c r="P41" s="35"/>
      <c r="Q41" s="35"/>
      <c r="R41" s="34"/>
      <c r="S41" s="34"/>
    </row>
    <row r="42" spans="1:19" s="40" customFormat="1" x14ac:dyDescent="0.25">
      <c r="A42" s="34"/>
      <c r="B42" s="34"/>
      <c r="C42" s="36">
        <v>0</v>
      </c>
      <c r="D42" s="36">
        <v>0</v>
      </c>
      <c r="E42" s="37">
        <v>0</v>
      </c>
      <c r="F42" s="38"/>
      <c r="G42" s="35"/>
      <c r="H42" s="37">
        <v>0</v>
      </c>
      <c r="I42" s="37">
        <v>0</v>
      </c>
      <c r="J42" s="37">
        <f t="shared" si="0"/>
        <v>0</v>
      </c>
      <c r="K42" s="35"/>
      <c r="L42" s="35"/>
      <c r="M42" s="34"/>
      <c r="N42" s="34"/>
      <c r="O42" s="35"/>
      <c r="P42" s="35"/>
      <c r="Q42" s="35"/>
      <c r="R42" s="34"/>
      <c r="S42" s="34"/>
    </row>
    <row r="43" spans="1:19" s="40" customFormat="1" x14ac:dyDescent="0.25">
      <c r="A43" s="34"/>
      <c r="B43" s="34"/>
      <c r="C43" s="36">
        <v>0</v>
      </c>
      <c r="D43" s="36">
        <v>0</v>
      </c>
      <c r="E43" s="37">
        <v>0</v>
      </c>
      <c r="F43" s="38"/>
      <c r="G43" s="35"/>
      <c r="H43" s="37">
        <v>0</v>
      </c>
      <c r="I43" s="37">
        <v>0</v>
      </c>
      <c r="J43" s="37">
        <f t="shared" si="0"/>
        <v>0</v>
      </c>
      <c r="K43" s="35"/>
      <c r="L43" s="35"/>
      <c r="M43" s="34"/>
      <c r="N43" s="34"/>
      <c r="O43" s="35"/>
      <c r="P43" s="35"/>
      <c r="Q43" s="35"/>
      <c r="R43" s="34"/>
      <c r="S43" s="34"/>
    </row>
    <row r="44" spans="1:19" s="40" customFormat="1" x14ac:dyDescent="0.25">
      <c r="A44" s="34"/>
      <c r="B44" s="34"/>
      <c r="C44" s="36">
        <v>0</v>
      </c>
      <c r="D44" s="36">
        <v>0</v>
      </c>
      <c r="E44" s="37">
        <v>0</v>
      </c>
      <c r="F44" s="38"/>
      <c r="G44" s="35"/>
      <c r="H44" s="37">
        <v>0</v>
      </c>
      <c r="I44" s="37">
        <v>0</v>
      </c>
      <c r="J44" s="37">
        <f t="shared" si="0"/>
        <v>0</v>
      </c>
      <c r="K44" s="35"/>
      <c r="L44" s="35"/>
      <c r="M44" s="34"/>
      <c r="N44" s="34"/>
      <c r="O44" s="35"/>
      <c r="P44" s="35"/>
      <c r="Q44" s="35"/>
      <c r="R44" s="34"/>
      <c r="S44" s="34"/>
    </row>
    <row r="45" spans="1:19" s="40" customFormat="1" x14ac:dyDescent="0.25">
      <c r="A45" s="34"/>
      <c r="B45" s="34"/>
      <c r="C45" s="36">
        <v>0</v>
      </c>
      <c r="D45" s="36">
        <v>0</v>
      </c>
      <c r="E45" s="37">
        <v>0</v>
      </c>
      <c r="F45" s="38"/>
      <c r="G45" s="35"/>
      <c r="H45" s="37">
        <v>0</v>
      </c>
      <c r="I45" s="37">
        <v>0</v>
      </c>
      <c r="J45" s="37">
        <f t="shared" si="0"/>
        <v>0</v>
      </c>
      <c r="K45" s="35"/>
      <c r="L45" s="35"/>
      <c r="M45" s="34"/>
      <c r="N45" s="34"/>
      <c r="O45" s="35"/>
      <c r="P45" s="35"/>
      <c r="Q45" s="35"/>
      <c r="R45" s="34"/>
      <c r="S45" s="34"/>
    </row>
    <row r="46" spans="1:19" s="40" customFormat="1" x14ac:dyDescent="0.25">
      <c r="A46" s="34"/>
      <c r="B46" s="34"/>
      <c r="C46" s="36">
        <v>0</v>
      </c>
      <c r="D46" s="36">
        <v>0</v>
      </c>
      <c r="E46" s="37">
        <v>0</v>
      </c>
      <c r="F46" s="38"/>
      <c r="G46" s="35"/>
      <c r="H46" s="37">
        <v>0</v>
      </c>
      <c r="I46" s="37">
        <v>0</v>
      </c>
      <c r="J46" s="37">
        <f t="shared" si="0"/>
        <v>0</v>
      </c>
      <c r="K46" s="35"/>
      <c r="L46" s="35"/>
      <c r="M46" s="34"/>
      <c r="N46" s="34"/>
      <c r="O46" s="35"/>
      <c r="P46" s="35"/>
      <c r="Q46" s="35"/>
      <c r="R46" s="34"/>
      <c r="S46" s="34"/>
    </row>
    <row r="47" spans="1:19" s="40" customFormat="1" x14ac:dyDescent="0.25">
      <c r="A47" s="34"/>
      <c r="B47" s="34"/>
      <c r="C47" s="36">
        <v>0</v>
      </c>
      <c r="D47" s="36">
        <v>0</v>
      </c>
      <c r="E47" s="37">
        <v>0</v>
      </c>
      <c r="F47" s="38"/>
      <c r="G47" s="35"/>
      <c r="H47" s="37">
        <v>0</v>
      </c>
      <c r="I47" s="37">
        <v>0</v>
      </c>
      <c r="J47" s="37">
        <f t="shared" si="0"/>
        <v>0</v>
      </c>
      <c r="K47" s="35"/>
      <c r="L47" s="35"/>
      <c r="M47" s="34"/>
      <c r="N47" s="34"/>
      <c r="O47" s="35"/>
      <c r="P47" s="35"/>
      <c r="Q47" s="35"/>
      <c r="R47" s="34"/>
      <c r="S47" s="34"/>
    </row>
    <row r="48" spans="1:19" s="40" customFormat="1" x14ac:dyDescent="0.25">
      <c r="A48" s="34"/>
      <c r="B48" s="34"/>
      <c r="C48" s="36">
        <v>0</v>
      </c>
      <c r="D48" s="36">
        <v>0</v>
      </c>
      <c r="E48" s="37">
        <v>0</v>
      </c>
      <c r="F48" s="38"/>
      <c r="G48" s="35"/>
      <c r="H48" s="37">
        <v>0</v>
      </c>
      <c r="I48" s="37">
        <v>0</v>
      </c>
      <c r="J48" s="37">
        <f t="shared" si="0"/>
        <v>0</v>
      </c>
      <c r="K48" s="35"/>
      <c r="L48" s="35"/>
      <c r="M48" s="34"/>
      <c r="N48" s="34"/>
      <c r="O48" s="35"/>
      <c r="P48" s="35"/>
      <c r="Q48" s="35"/>
      <c r="R48" s="34"/>
      <c r="S48" s="34"/>
    </row>
    <row r="49" spans="1:19" s="40" customFormat="1" x14ac:dyDescent="0.25">
      <c r="A49" s="34"/>
      <c r="B49" s="34"/>
      <c r="C49" s="36">
        <v>0</v>
      </c>
      <c r="D49" s="36">
        <v>0</v>
      </c>
      <c r="E49" s="37">
        <v>0</v>
      </c>
      <c r="F49" s="38"/>
      <c r="G49" s="35"/>
      <c r="H49" s="37">
        <v>0</v>
      </c>
      <c r="I49" s="37">
        <v>0</v>
      </c>
      <c r="J49" s="37">
        <f t="shared" si="0"/>
        <v>0</v>
      </c>
      <c r="K49" s="35"/>
      <c r="L49" s="35"/>
      <c r="M49" s="34"/>
      <c r="N49" s="34"/>
      <c r="O49" s="35"/>
      <c r="P49" s="35"/>
      <c r="Q49" s="35"/>
      <c r="R49" s="34"/>
      <c r="S49" s="34"/>
    </row>
    <row r="50" spans="1:19" s="40" customFormat="1" x14ac:dyDescent="0.25">
      <c r="A50" s="34"/>
      <c r="B50" s="34"/>
      <c r="C50" s="36">
        <v>0</v>
      </c>
      <c r="D50" s="36">
        <v>0</v>
      </c>
      <c r="E50" s="37">
        <v>0</v>
      </c>
      <c r="F50" s="38"/>
      <c r="G50" s="35"/>
      <c r="H50" s="37">
        <v>0</v>
      </c>
      <c r="I50" s="37">
        <v>0</v>
      </c>
      <c r="J50" s="37">
        <f t="shared" si="0"/>
        <v>0</v>
      </c>
      <c r="K50" s="35"/>
      <c r="L50" s="35"/>
      <c r="M50" s="34"/>
      <c r="N50" s="34"/>
      <c r="O50" s="35"/>
      <c r="P50" s="35"/>
      <c r="Q50" s="35"/>
      <c r="R50" s="34"/>
      <c r="S50" s="34"/>
    </row>
    <row r="51" spans="1:19" s="40" customFormat="1" x14ac:dyDescent="0.25">
      <c r="A51" s="34"/>
      <c r="B51" s="34"/>
      <c r="C51" s="36">
        <v>0</v>
      </c>
      <c r="D51" s="36">
        <v>0</v>
      </c>
      <c r="E51" s="37">
        <v>0</v>
      </c>
      <c r="F51" s="38"/>
      <c r="G51" s="35"/>
      <c r="H51" s="37">
        <v>0</v>
      </c>
      <c r="I51" s="37">
        <v>0</v>
      </c>
      <c r="J51" s="37">
        <f t="shared" si="0"/>
        <v>0</v>
      </c>
      <c r="K51" s="35"/>
      <c r="L51" s="35"/>
      <c r="M51" s="34"/>
      <c r="N51" s="34"/>
      <c r="O51" s="35"/>
      <c r="P51" s="35"/>
      <c r="Q51" s="35"/>
      <c r="R51" s="34"/>
      <c r="S51" s="34"/>
    </row>
    <row r="52" spans="1:19" s="40" customFormat="1" x14ac:dyDescent="0.25">
      <c r="A52" s="34"/>
      <c r="B52" s="34"/>
      <c r="C52" s="36">
        <v>0</v>
      </c>
      <c r="D52" s="36">
        <v>0</v>
      </c>
      <c r="E52" s="37">
        <v>0</v>
      </c>
      <c r="F52" s="38"/>
      <c r="G52" s="35"/>
      <c r="H52" s="37">
        <v>0</v>
      </c>
      <c r="I52" s="37">
        <v>0</v>
      </c>
      <c r="J52" s="37">
        <f t="shared" si="0"/>
        <v>0</v>
      </c>
      <c r="K52" s="35"/>
      <c r="L52" s="35"/>
      <c r="M52" s="34"/>
      <c r="N52" s="34"/>
      <c r="O52" s="35"/>
      <c r="P52" s="35"/>
      <c r="Q52" s="35"/>
      <c r="R52" s="34"/>
      <c r="S52" s="34"/>
    </row>
    <row r="53" spans="1:19" s="40" customFormat="1" x14ac:dyDescent="0.25">
      <c r="A53" s="34"/>
      <c r="B53" s="34"/>
      <c r="C53" s="36">
        <v>0</v>
      </c>
      <c r="D53" s="36">
        <v>0</v>
      </c>
      <c r="E53" s="37">
        <v>0</v>
      </c>
      <c r="F53" s="38"/>
      <c r="G53" s="35"/>
      <c r="H53" s="37">
        <v>0</v>
      </c>
      <c r="I53" s="37">
        <v>0</v>
      </c>
      <c r="J53" s="37">
        <f t="shared" si="0"/>
        <v>0</v>
      </c>
      <c r="K53" s="35"/>
      <c r="L53" s="35"/>
      <c r="M53" s="34"/>
      <c r="N53" s="34"/>
      <c r="O53" s="35"/>
      <c r="P53" s="35"/>
      <c r="Q53" s="35"/>
      <c r="R53" s="34"/>
      <c r="S53" s="34"/>
    </row>
    <row r="54" spans="1:19" s="40" customFormat="1" x14ac:dyDescent="0.25">
      <c r="A54" s="34"/>
      <c r="B54" s="34"/>
      <c r="C54" s="36">
        <v>0</v>
      </c>
      <c r="D54" s="36">
        <v>0</v>
      </c>
      <c r="E54" s="37">
        <v>0</v>
      </c>
      <c r="F54" s="38"/>
      <c r="G54" s="35"/>
      <c r="H54" s="37">
        <v>0</v>
      </c>
      <c r="I54" s="37">
        <v>0</v>
      </c>
      <c r="J54" s="37">
        <f t="shared" si="0"/>
        <v>0</v>
      </c>
      <c r="K54" s="35"/>
      <c r="L54" s="35"/>
      <c r="M54" s="34"/>
      <c r="N54" s="34"/>
      <c r="O54" s="35"/>
      <c r="P54" s="35"/>
      <c r="Q54" s="35"/>
      <c r="R54" s="34"/>
      <c r="S54" s="34"/>
    </row>
    <row r="55" spans="1:19" s="40" customFormat="1" x14ac:dyDescent="0.25">
      <c r="A55" s="34"/>
      <c r="B55" s="34"/>
      <c r="C55" s="36">
        <v>0</v>
      </c>
      <c r="D55" s="36">
        <v>0</v>
      </c>
      <c r="E55" s="37">
        <v>0</v>
      </c>
      <c r="F55" s="38"/>
      <c r="G55" s="35"/>
      <c r="H55" s="37">
        <v>0</v>
      </c>
      <c r="I55" s="37">
        <v>0</v>
      </c>
      <c r="J55" s="37">
        <f t="shared" si="0"/>
        <v>0</v>
      </c>
      <c r="K55" s="35"/>
      <c r="L55" s="35"/>
      <c r="M55" s="34"/>
      <c r="N55" s="34"/>
      <c r="O55" s="35"/>
      <c r="P55" s="35"/>
      <c r="Q55" s="35"/>
      <c r="R55" s="34"/>
      <c r="S55" s="34"/>
    </row>
    <row r="56" spans="1:19" s="40" customFormat="1" x14ac:dyDescent="0.25">
      <c r="A56" s="34"/>
      <c r="B56" s="34"/>
      <c r="C56" s="36">
        <v>0</v>
      </c>
      <c r="D56" s="36">
        <v>0</v>
      </c>
      <c r="E56" s="37">
        <v>0</v>
      </c>
      <c r="F56" s="38"/>
      <c r="G56" s="35"/>
      <c r="H56" s="37">
        <v>0</v>
      </c>
      <c r="I56" s="37">
        <v>0</v>
      </c>
      <c r="J56" s="37">
        <f t="shared" si="0"/>
        <v>0</v>
      </c>
      <c r="K56" s="35"/>
      <c r="L56" s="35"/>
      <c r="M56" s="34"/>
      <c r="N56" s="34"/>
      <c r="O56" s="35"/>
      <c r="P56" s="35"/>
      <c r="Q56" s="35"/>
      <c r="R56" s="34"/>
      <c r="S56" s="34"/>
    </row>
    <row r="57" spans="1:19" s="40" customFormat="1" x14ac:dyDescent="0.25">
      <c r="A57" s="34"/>
      <c r="B57" s="34"/>
      <c r="C57" s="36">
        <v>0</v>
      </c>
      <c r="D57" s="36">
        <v>0</v>
      </c>
      <c r="E57" s="37">
        <v>0</v>
      </c>
      <c r="F57" s="38"/>
      <c r="G57" s="35"/>
      <c r="H57" s="37">
        <v>0</v>
      </c>
      <c r="I57" s="37">
        <v>0</v>
      </c>
      <c r="J57" s="37">
        <f t="shared" si="0"/>
        <v>0</v>
      </c>
      <c r="K57" s="35"/>
      <c r="L57" s="35"/>
      <c r="M57" s="34"/>
      <c r="N57" s="34"/>
      <c r="O57" s="35"/>
      <c r="P57" s="35"/>
      <c r="Q57" s="35"/>
      <c r="R57" s="34"/>
      <c r="S57" s="34"/>
    </row>
    <row r="58" spans="1:19" s="40" customFormat="1" x14ac:dyDescent="0.25">
      <c r="A58" s="34"/>
      <c r="B58" s="34"/>
      <c r="C58" s="36">
        <v>0</v>
      </c>
      <c r="D58" s="36">
        <v>0</v>
      </c>
      <c r="E58" s="37">
        <v>0</v>
      </c>
      <c r="F58" s="38"/>
      <c r="G58" s="35"/>
      <c r="H58" s="37">
        <v>0</v>
      </c>
      <c r="I58" s="37">
        <v>0</v>
      </c>
      <c r="J58" s="37">
        <f t="shared" si="0"/>
        <v>0</v>
      </c>
      <c r="K58" s="35"/>
      <c r="L58" s="35"/>
      <c r="M58" s="34"/>
      <c r="N58" s="34"/>
      <c r="O58" s="35"/>
      <c r="P58" s="35"/>
      <c r="Q58" s="35"/>
      <c r="R58" s="34"/>
      <c r="S58" s="34"/>
    </row>
    <row r="59" spans="1:19" s="40" customFormat="1" x14ac:dyDescent="0.25">
      <c r="A59" s="34"/>
      <c r="B59" s="34"/>
      <c r="C59" s="36">
        <v>0</v>
      </c>
      <c r="D59" s="36">
        <v>0</v>
      </c>
      <c r="E59" s="37">
        <v>0</v>
      </c>
      <c r="F59" s="38"/>
      <c r="G59" s="35"/>
      <c r="H59" s="37">
        <v>0</v>
      </c>
      <c r="I59" s="37">
        <v>0</v>
      </c>
      <c r="J59" s="37">
        <f t="shared" si="0"/>
        <v>0</v>
      </c>
      <c r="K59" s="35"/>
      <c r="L59" s="35"/>
      <c r="M59" s="34"/>
      <c r="N59" s="34"/>
      <c r="O59" s="35"/>
      <c r="P59" s="35"/>
      <c r="Q59" s="35"/>
      <c r="R59" s="34"/>
      <c r="S59" s="34"/>
    </row>
    <row r="60" spans="1:19" s="40" customFormat="1" x14ac:dyDescent="0.25">
      <c r="A60" s="34"/>
      <c r="B60" s="34"/>
      <c r="C60" s="36">
        <v>0</v>
      </c>
      <c r="D60" s="36">
        <v>0</v>
      </c>
      <c r="E60" s="37">
        <v>0</v>
      </c>
      <c r="F60" s="38"/>
      <c r="G60" s="35"/>
      <c r="H60" s="37">
        <v>0</v>
      </c>
      <c r="I60" s="37">
        <v>0</v>
      </c>
      <c r="J60" s="37">
        <f t="shared" si="0"/>
        <v>0</v>
      </c>
      <c r="K60" s="35"/>
      <c r="L60" s="35"/>
      <c r="M60" s="34"/>
      <c r="N60" s="34"/>
      <c r="O60" s="35"/>
      <c r="P60" s="35"/>
      <c r="Q60" s="35"/>
      <c r="R60" s="34"/>
      <c r="S60" s="34"/>
    </row>
    <row r="61" spans="1:19" s="40" customFormat="1" x14ac:dyDescent="0.25">
      <c r="A61" s="34"/>
      <c r="B61" s="34"/>
      <c r="C61" s="36">
        <v>0</v>
      </c>
      <c r="D61" s="36">
        <v>0</v>
      </c>
      <c r="E61" s="37">
        <v>0</v>
      </c>
      <c r="F61" s="38"/>
      <c r="G61" s="35"/>
      <c r="H61" s="37">
        <v>0</v>
      </c>
      <c r="I61" s="37">
        <v>0</v>
      </c>
      <c r="J61" s="37">
        <f t="shared" si="0"/>
        <v>0</v>
      </c>
      <c r="K61" s="35"/>
      <c r="L61" s="35"/>
      <c r="M61" s="34"/>
      <c r="N61" s="34"/>
      <c r="O61" s="35"/>
      <c r="P61" s="35"/>
      <c r="Q61" s="35"/>
      <c r="R61" s="34"/>
      <c r="S61" s="34"/>
    </row>
    <row r="62" spans="1:19" s="40" customFormat="1" x14ac:dyDescent="0.25">
      <c r="A62" s="34"/>
      <c r="B62" s="34"/>
      <c r="C62" s="36">
        <v>0</v>
      </c>
      <c r="D62" s="36">
        <v>0</v>
      </c>
      <c r="E62" s="37">
        <v>0</v>
      </c>
      <c r="F62" s="38"/>
      <c r="G62" s="35"/>
      <c r="H62" s="37">
        <v>0</v>
      </c>
      <c r="I62" s="37">
        <v>0</v>
      </c>
      <c r="J62" s="37">
        <f t="shared" si="0"/>
        <v>0</v>
      </c>
      <c r="K62" s="35"/>
      <c r="L62" s="35"/>
      <c r="M62" s="34"/>
      <c r="N62" s="34"/>
      <c r="O62" s="35"/>
      <c r="P62" s="35"/>
      <c r="Q62" s="35"/>
      <c r="R62" s="34"/>
      <c r="S62" s="34"/>
    </row>
    <row r="63" spans="1:19" s="40" customFormat="1" x14ac:dyDescent="0.25">
      <c r="A63" s="34"/>
      <c r="B63" s="34"/>
      <c r="C63" s="36">
        <v>0</v>
      </c>
      <c r="D63" s="36">
        <v>0</v>
      </c>
      <c r="E63" s="37">
        <v>0</v>
      </c>
      <c r="F63" s="38"/>
      <c r="G63" s="35"/>
      <c r="H63" s="37">
        <v>0</v>
      </c>
      <c r="I63" s="37">
        <v>0</v>
      </c>
      <c r="J63" s="37">
        <f t="shared" si="0"/>
        <v>0</v>
      </c>
      <c r="K63" s="35"/>
      <c r="L63" s="35"/>
      <c r="M63" s="34"/>
      <c r="N63" s="34"/>
      <c r="O63" s="35"/>
      <c r="P63" s="35"/>
      <c r="Q63" s="35"/>
      <c r="R63" s="34"/>
      <c r="S63" s="34"/>
    </row>
    <row r="64" spans="1:19" s="40" customFormat="1" x14ac:dyDescent="0.25">
      <c r="A64" s="34"/>
      <c r="B64" s="34"/>
      <c r="C64" s="36">
        <v>0</v>
      </c>
      <c r="D64" s="36">
        <v>0</v>
      </c>
      <c r="E64" s="37">
        <v>0</v>
      </c>
      <c r="F64" s="38"/>
      <c r="G64" s="35"/>
      <c r="H64" s="37">
        <v>0</v>
      </c>
      <c r="I64" s="37">
        <v>0</v>
      </c>
      <c r="J64" s="37">
        <f t="shared" si="0"/>
        <v>0</v>
      </c>
      <c r="K64" s="35"/>
      <c r="L64" s="35"/>
      <c r="M64" s="34"/>
      <c r="N64" s="34"/>
      <c r="O64" s="35"/>
      <c r="P64" s="35"/>
      <c r="Q64" s="35"/>
      <c r="R64" s="34"/>
      <c r="S64" s="34"/>
    </row>
    <row r="65" spans="1:19" s="40" customFormat="1" x14ac:dyDescent="0.25">
      <c r="A65" s="34"/>
      <c r="B65" s="34"/>
      <c r="C65" s="36">
        <v>0</v>
      </c>
      <c r="D65" s="36">
        <v>0</v>
      </c>
      <c r="E65" s="37">
        <v>0</v>
      </c>
      <c r="F65" s="38"/>
      <c r="G65" s="35"/>
      <c r="H65" s="37">
        <v>0</v>
      </c>
      <c r="I65" s="37">
        <v>0</v>
      </c>
      <c r="J65" s="37">
        <f t="shared" si="0"/>
        <v>0</v>
      </c>
      <c r="K65" s="35"/>
      <c r="L65" s="35"/>
      <c r="M65" s="34"/>
      <c r="N65" s="34"/>
      <c r="O65" s="35"/>
      <c r="P65" s="35"/>
      <c r="Q65" s="35"/>
      <c r="R65" s="34"/>
      <c r="S65" s="34"/>
    </row>
    <row r="66" spans="1:19" s="40" customFormat="1" x14ac:dyDescent="0.25">
      <c r="A66" s="34"/>
      <c r="B66" s="34"/>
      <c r="C66" s="36">
        <v>0</v>
      </c>
      <c r="D66" s="36">
        <v>0</v>
      </c>
      <c r="E66" s="37">
        <v>0</v>
      </c>
      <c r="F66" s="38"/>
      <c r="G66" s="35"/>
      <c r="H66" s="37">
        <v>0</v>
      </c>
      <c r="I66" s="37">
        <v>0</v>
      </c>
      <c r="J66" s="37">
        <f t="shared" si="0"/>
        <v>0</v>
      </c>
      <c r="K66" s="35"/>
      <c r="L66" s="35"/>
      <c r="M66" s="34"/>
      <c r="N66" s="34"/>
      <c r="O66" s="35"/>
      <c r="P66" s="35"/>
      <c r="Q66" s="35"/>
      <c r="R66" s="34"/>
      <c r="S66" s="34"/>
    </row>
    <row r="67" spans="1:19" s="40" customFormat="1" x14ac:dyDescent="0.25">
      <c r="A67" s="34"/>
      <c r="B67" s="34"/>
      <c r="C67" s="36">
        <v>0</v>
      </c>
      <c r="D67" s="36">
        <v>0</v>
      </c>
      <c r="E67" s="37">
        <v>0</v>
      </c>
      <c r="F67" s="38"/>
      <c r="G67" s="35"/>
      <c r="H67" s="37">
        <v>0</v>
      </c>
      <c r="I67" s="37">
        <v>0</v>
      </c>
      <c r="J67" s="37">
        <f t="shared" si="0"/>
        <v>0</v>
      </c>
      <c r="K67" s="35"/>
      <c r="L67" s="35"/>
      <c r="M67" s="34"/>
      <c r="N67" s="34"/>
      <c r="O67" s="35"/>
      <c r="P67" s="35"/>
      <c r="Q67" s="35"/>
      <c r="R67" s="34"/>
      <c r="S67" s="34"/>
    </row>
    <row r="68" spans="1:19" s="40" customFormat="1" x14ac:dyDescent="0.25">
      <c r="A68" s="34"/>
      <c r="B68" s="34"/>
      <c r="C68" s="36">
        <v>0</v>
      </c>
      <c r="D68" s="36">
        <v>0</v>
      </c>
      <c r="E68" s="37">
        <v>0</v>
      </c>
      <c r="F68" s="38"/>
      <c r="G68" s="35"/>
      <c r="H68" s="37">
        <v>0</v>
      </c>
      <c r="I68" s="37">
        <v>0</v>
      </c>
      <c r="J68" s="37">
        <f t="shared" si="0"/>
        <v>0</v>
      </c>
      <c r="K68" s="35"/>
      <c r="L68" s="35"/>
      <c r="M68" s="34"/>
      <c r="N68" s="34"/>
      <c r="O68" s="35"/>
      <c r="P68" s="35"/>
      <c r="Q68" s="35"/>
      <c r="R68" s="34"/>
      <c r="S68" s="34"/>
    </row>
    <row r="69" spans="1:19" s="40" customFormat="1" x14ac:dyDescent="0.25">
      <c r="A69" s="34"/>
      <c r="B69" s="34"/>
      <c r="C69" s="36">
        <v>0</v>
      </c>
      <c r="D69" s="36">
        <v>0</v>
      </c>
      <c r="E69" s="37">
        <v>0</v>
      </c>
      <c r="F69" s="38"/>
      <c r="G69" s="35"/>
      <c r="H69" s="37">
        <v>0</v>
      </c>
      <c r="I69" s="37">
        <v>0</v>
      </c>
      <c r="J69" s="37">
        <f t="shared" si="0"/>
        <v>0</v>
      </c>
      <c r="K69" s="35"/>
      <c r="L69" s="35"/>
      <c r="M69" s="34"/>
      <c r="N69" s="34"/>
      <c r="O69" s="35"/>
      <c r="P69" s="35"/>
      <c r="Q69" s="35"/>
      <c r="R69" s="34"/>
      <c r="S69" s="34"/>
    </row>
    <row r="70" spans="1:19" s="40" customFormat="1" x14ac:dyDescent="0.25">
      <c r="A70" s="34"/>
      <c r="B70" s="34"/>
      <c r="C70" s="36">
        <v>0</v>
      </c>
      <c r="D70" s="36">
        <v>0</v>
      </c>
      <c r="E70" s="37">
        <v>0</v>
      </c>
      <c r="F70" s="38"/>
      <c r="G70" s="35"/>
      <c r="H70" s="37">
        <v>0</v>
      </c>
      <c r="I70" s="37">
        <v>0</v>
      </c>
      <c r="J70" s="37">
        <f t="shared" si="0"/>
        <v>0</v>
      </c>
      <c r="K70" s="35"/>
      <c r="L70" s="35"/>
      <c r="M70" s="34"/>
      <c r="N70" s="34"/>
      <c r="O70" s="35"/>
      <c r="P70" s="35"/>
      <c r="Q70" s="35"/>
      <c r="R70" s="34"/>
      <c r="S70" s="34"/>
    </row>
    <row r="71" spans="1:19" s="40" customFormat="1" x14ac:dyDescent="0.25">
      <c r="A71" s="34"/>
      <c r="B71" s="34"/>
      <c r="C71" s="36">
        <v>0</v>
      </c>
      <c r="D71" s="36">
        <v>0</v>
      </c>
      <c r="E71" s="37">
        <v>0</v>
      </c>
      <c r="F71" s="38"/>
      <c r="G71" s="35"/>
      <c r="H71" s="37">
        <v>0</v>
      </c>
      <c r="I71" s="37">
        <v>0</v>
      </c>
      <c r="J71" s="37">
        <f t="shared" si="0"/>
        <v>0</v>
      </c>
      <c r="K71" s="35"/>
      <c r="L71" s="35"/>
      <c r="M71" s="34"/>
      <c r="N71" s="34"/>
      <c r="O71" s="35"/>
      <c r="P71" s="35"/>
      <c r="Q71" s="35"/>
      <c r="R71" s="34"/>
      <c r="S71" s="34"/>
    </row>
    <row r="72" spans="1:19" s="40" customFormat="1" x14ac:dyDescent="0.25">
      <c r="A72" s="34"/>
      <c r="B72" s="34"/>
      <c r="C72" s="36">
        <v>0</v>
      </c>
      <c r="D72" s="36">
        <v>0</v>
      </c>
      <c r="E72" s="37">
        <v>0</v>
      </c>
      <c r="F72" s="38"/>
      <c r="G72" s="35"/>
      <c r="H72" s="37">
        <v>0</v>
      </c>
      <c r="I72" s="37">
        <v>0</v>
      </c>
      <c r="J72" s="37">
        <f t="shared" si="0"/>
        <v>0</v>
      </c>
      <c r="K72" s="35"/>
      <c r="L72" s="35"/>
      <c r="M72" s="34"/>
      <c r="N72" s="34"/>
      <c r="O72" s="35"/>
      <c r="P72" s="35"/>
      <c r="Q72" s="35"/>
      <c r="R72" s="34"/>
      <c r="S72" s="34"/>
    </row>
    <row r="73" spans="1:19" s="40" customFormat="1" x14ac:dyDescent="0.25">
      <c r="A73" s="34"/>
      <c r="B73" s="34"/>
      <c r="C73" s="36">
        <v>0</v>
      </c>
      <c r="D73" s="36">
        <v>0</v>
      </c>
      <c r="E73" s="37">
        <v>0</v>
      </c>
      <c r="F73" s="38"/>
      <c r="G73" s="35"/>
      <c r="H73" s="37">
        <v>0</v>
      </c>
      <c r="I73" s="37">
        <v>0</v>
      </c>
      <c r="J73" s="37">
        <f t="shared" si="0"/>
        <v>0</v>
      </c>
      <c r="K73" s="35"/>
      <c r="L73" s="35"/>
      <c r="M73" s="34"/>
      <c r="N73" s="34"/>
      <c r="O73" s="35"/>
      <c r="P73" s="35"/>
      <c r="Q73" s="35"/>
      <c r="R73" s="34"/>
      <c r="S73" s="34"/>
    </row>
    <row r="74" spans="1:19" s="40" customFormat="1" x14ac:dyDescent="0.25">
      <c r="A74" s="34"/>
      <c r="B74" s="34"/>
      <c r="C74" s="36">
        <v>0</v>
      </c>
      <c r="D74" s="36">
        <v>0</v>
      </c>
      <c r="E74" s="37">
        <v>0</v>
      </c>
      <c r="F74" s="38"/>
      <c r="G74" s="35"/>
      <c r="H74" s="37">
        <v>0</v>
      </c>
      <c r="I74" s="37">
        <v>0</v>
      </c>
      <c r="J74" s="37">
        <f t="shared" si="0"/>
        <v>0</v>
      </c>
      <c r="K74" s="35"/>
      <c r="L74" s="35"/>
      <c r="M74" s="34"/>
      <c r="N74" s="34"/>
      <c r="O74" s="35"/>
      <c r="P74" s="35"/>
      <c r="Q74" s="35"/>
      <c r="R74" s="34"/>
      <c r="S74" s="34"/>
    </row>
    <row r="75" spans="1:19" s="40" customFormat="1" x14ac:dyDescent="0.25">
      <c r="A75" s="34"/>
      <c r="B75" s="34"/>
      <c r="C75" s="36">
        <v>0</v>
      </c>
      <c r="D75" s="36">
        <v>0</v>
      </c>
      <c r="E75" s="37">
        <v>0</v>
      </c>
      <c r="F75" s="38"/>
      <c r="G75" s="35"/>
      <c r="H75" s="37">
        <v>0</v>
      </c>
      <c r="I75" s="37">
        <v>0</v>
      </c>
      <c r="J75" s="37">
        <f t="shared" ref="J75:J123" si="1">H75-I75</f>
        <v>0</v>
      </c>
      <c r="K75" s="35"/>
      <c r="L75" s="35"/>
      <c r="M75" s="34"/>
      <c r="N75" s="34"/>
      <c r="O75" s="35"/>
      <c r="P75" s="35"/>
      <c r="Q75" s="35"/>
      <c r="R75" s="34"/>
      <c r="S75" s="34"/>
    </row>
    <row r="76" spans="1:19" s="40" customFormat="1" x14ac:dyDescent="0.25">
      <c r="A76" s="34"/>
      <c r="B76" s="34"/>
      <c r="C76" s="36">
        <v>0</v>
      </c>
      <c r="D76" s="36">
        <v>0</v>
      </c>
      <c r="E76" s="37">
        <v>0</v>
      </c>
      <c r="F76" s="38"/>
      <c r="G76" s="35"/>
      <c r="H76" s="37">
        <v>0</v>
      </c>
      <c r="I76" s="37">
        <v>0</v>
      </c>
      <c r="J76" s="37">
        <f t="shared" si="1"/>
        <v>0</v>
      </c>
      <c r="K76" s="35"/>
      <c r="L76" s="35"/>
      <c r="M76" s="34"/>
      <c r="N76" s="34"/>
      <c r="O76" s="35"/>
      <c r="P76" s="35"/>
      <c r="Q76" s="35"/>
      <c r="R76" s="34"/>
      <c r="S76" s="34"/>
    </row>
    <row r="77" spans="1:19" s="40" customFormat="1" x14ac:dyDescent="0.25">
      <c r="A77" s="34"/>
      <c r="B77" s="34"/>
      <c r="C77" s="36">
        <v>0</v>
      </c>
      <c r="D77" s="36">
        <v>0</v>
      </c>
      <c r="E77" s="37">
        <v>0</v>
      </c>
      <c r="F77" s="38"/>
      <c r="G77" s="35"/>
      <c r="H77" s="37">
        <v>0</v>
      </c>
      <c r="I77" s="37">
        <v>0</v>
      </c>
      <c r="J77" s="37">
        <f t="shared" si="1"/>
        <v>0</v>
      </c>
      <c r="K77" s="35"/>
      <c r="L77" s="35"/>
      <c r="M77" s="34"/>
      <c r="N77" s="34"/>
      <c r="O77" s="35"/>
      <c r="P77" s="35"/>
      <c r="Q77" s="35"/>
      <c r="R77" s="34"/>
      <c r="S77" s="34"/>
    </row>
    <row r="78" spans="1:19" s="40" customFormat="1" x14ac:dyDescent="0.25">
      <c r="A78" s="34"/>
      <c r="B78" s="34"/>
      <c r="C78" s="36">
        <v>0</v>
      </c>
      <c r="D78" s="36">
        <v>0</v>
      </c>
      <c r="E78" s="37">
        <v>0</v>
      </c>
      <c r="F78" s="38"/>
      <c r="G78" s="35"/>
      <c r="H78" s="37">
        <v>0</v>
      </c>
      <c r="I78" s="37">
        <v>0</v>
      </c>
      <c r="J78" s="37">
        <f t="shared" si="1"/>
        <v>0</v>
      </c>
      <c r="K78" s="35"/>
      <c r="L78" s="35"/>
      <c r="M78" s="34"/>
      <c r="N78" s="34"/>
      <c r="O78" s="35"/>
      <c r="P78" s="35"/>
      <c r="Q78" s="35"/>
      <c r="R78" s="34"/>
      <c r="S78" s="34"/>
    </row>
    <row r="79" spans="1:19" s="40" customFormat="1" x14ac:dyDescent="0.25">
      <c r="A79" s="34"/>
      <c r="B79" s="34"/>
      <c r="C79" s="36">
        <v>0</v>
      </c>
      <c r="D79" s="36">
        <v>0</v>
      </c>
      <c r="E79" s="37">
        <v>0</v>
      </c>
      <c r="F79" s="38"/>
      <c r="G79" s="35"/>
      <c r="H79" s="37">
        <v>0</v>
      </c>
      <c r="I79" s="37">
        <v>0</v>
      </c>
      <c r="J79" s="37">
        <f t="shared" si="1"/>
        <v>0</v>
      </c>
      <c r="K79" s="35"/>
      <c r="L79" s="35"/>
      <c r="M79" s="34"/>
      <c r="N79" s="34"/>
      <c r="O79" s="35"/>
      <c r="P79" s="35"/>
      <c r="Q79" s="35"/>
      <c r="R79" s="34"/>
      <c r="S79" s="34"/>
    </row>
    <row r="80" spans="1:19" s="40" customFormat="1" x14ac:dyDescent="0.25">
      <c r="A80" s="34"/>
      <c r="B80" s="34"/>
      <c r="C80" s="36">
        <v>0</v>
      </c>
      <c r="D80" s="36">
        <v>0</v>
      </c>
      <c r="E80" s="37">
        <v>0</v>
      </c>
      <c r="F80" s="38"/>
      <c r="G80" s="35"/>
      <c r="H80" s="37">
        <v>0</v>
      </c>
      <c r="I80" s="37">
        <v>0</v>
      </c>
      <c r="J80" s="37">
        <f t="shared" si="1"/>
        <v>0</v>
      </c>
      <c r="K80" s="35"/>
      <c r="L80" s="35"/>
      <c r="M80" s="34"/>
      <c r="N80" s="34"/>
      <c r="O80" s="35"/>
      <c r="P80" s="35"/>
      <c r="Q80" s="35"/>
      <c r="R80" s="34"/>
      <c r="S80" s="34"/>
    </row>
    <row r="81" spans="1:19" s="40" customFormat="1" x14ac:dyDescent="0.25">
      <c r="A81" s="34"/>
      <c r="B81" s="34"/>
      <c r="C81" s="36">
        <v>0</v>
      </c>
      <c r="D81" s="36">
        <v>0</v>
      </c>
      <c r="E81" s="37">
        <v>0</v>
      </c>
      <c r="F81" s="38"/>
      <c r="G81" s="35"/>
      <c r="H81" s="37">
        <v>0</v>
      </c>
      <c r="I81" s="37">
        <v>0</v>
      </c>
      <c r="J81" s="37">
        <f t="shared" si="1"/>
        <v>0</v>
      </c>
      <c r="K81" s="35"/>
      <c r="L81" s="35"/>
      <c r="M81" s="34"/>
      <c r="N81" s="34"/>
      <c r="O81" s="35"/>
      <c r="P81" s="35"/>
      <c r="Q81" s="35"/>
      <c r="R81" s="34"/>
      <c r="S81" s="34"/>
    </row>
    <row r="82" spans="1:19" s="40" customFormat="1" x14ac:dyDescent="0.25">
      <c r="A82" s="34"/>
      <c r="B82" s="34"/>
      <c r="C82" s="36">
        <v>0</v>
      </c>
      <c r="D82" s="36">
        <v>0</v>
      </c>
      <c r="E82" s="37">
        <v>0</v>
      </c>
      <c r="F82" s="38"/>
      <c r="G82" s="35"/>
      <c r="H82" s="37">
        <v>0</v>
      </c>
      <c r="I82" s="37">
        <v>0</v>
      </c>
      <c r="J82" s="37">
        <f t="shared" si="1"/>
        <v>0</v>
      </c>
      <c r="K82" s="35"/>
      <c r="L82" s="35"/>
      <c r="M82" s="34"/>
      <c r="N82" s="34"/>
      <c r="O82" s="35"/>
      <c r="P82" s="35"/>
      <c r="Q82" s="35"/>
      <c r="R82" s="34"/>
      <c r="S82" s="34"/>
    </row>
    <row r="83" spans="1:19" s="40" customFormat="1" x14ac:dyDescent="0.25">
      <c r="A83" s="34"/>
      <c r="B83" s="34"/>
      <c r="C83" s="36">
        <v>0</v>
      </c>
      <c r="D83" s="36">
        <v>0</v>
      </c>
      <c r="E83" s="37">
        <v>0</v>
      </c>
      <c r="F83" s="38"/>
      <c r="G83" s="35"/>
      <c r="H83" s="37">
        <v>0</v>
      </c>
      <c r="I83" s="37">
        <v>0</v>
      </c>
      <c r="J83" s="37">
        <f t="shared" si="1"/>
        <v>0</v>
      </c>
      <c r="K83" s="35"/>
      <c r="L83" s="35"/>
      <c r="M83" s="34"/>
      <c r="N83" s="34"/>
      <c r="O83" s="35"/>
      <c r="P83" s="35"/>
      <c r="Q83" s="35"/>
      <c r="R83" s="34"/>
      <c r="S83" s="34"/>
    </row>
    <row r="84" spans="1:19" s="40" customFormat="1" x14ac:dyDescent="0.25">
      <c r="A84" s="34"/>
      <c r="B84" s="34"/>
      <c r="C84" s="36">
        <v>0</v>
      </c>
      <c r="D84" s="36">
        <v>0</v>
      </c>
      <c r="E84" s="37">
        <v>0</v>
      </c>
      <c r="F84" s="38"/>
      <c r="G84" s="35"/>
      <c r="H84" s="37">
        <v>0</v>
      </c>
      <c r="I84" s="37">
        <v>0</v>
      </c>
      <c r="J84" s="37">
        <f t="shared" si="1"/>
        <v>0</v>
      </c>
      <c r="K84" s="35"/>
      <c r="L84" s="35"/>
      <c r="M84" s="34"/>
      <c r="N84" s="34"/>
      <c r="O84" s="35"/>
      <c r="P84" s="35"/>
      <c r="Q84" s="35"/>
      <c r="R84" s="34"/>
      <c r="S84" s="34"/>
    </row>
    <row r="85" spans="1:19" s="40" customFormat="1" x14ac:dyDescent="0.25">
      <c r="A85" s="34"/>
      <c r="B85" s="34"/>
      <c r="C85" s="36">
        <v>0</v>
      </c>
      <c r="D85" s="36">
        <v>0</v>
      </c>
      <c r="E85" s="37">
        <v>0</v>
      </c>
      <c r="F85" s="38"/>
      <c r="G85" s="35"/>
      <c r="H85" s="37">
        <v>0</v>
      </c>
      <c r="I85" s="37">
        <v>0</v>
      </c>
      <c r="J85" s="37">
        <f t="shared" si="1"/>
        <v>0</v>
      </c>
      <c r="K85" s="35"/>
      <c r="L85" s="35"/>
      <c r="M85" s="34"/>
      <c r="N85" s="34"/>
      <c r="O85" s="35"/>
      <c r="P85" s="35"/>
      <c r="Q85" s="35"/>
      <c r="R85" s="34"/>
      <c r="S85" s="34"/>
    </row>
    <row r="86" spans="1:19" s="40" customFormat="1" x14ac:dyDescent="0.25">
      <c r="A86" s="34"/>
      <c r="B86" s="34"/>
      <c r="C86" s="36">
        <v>0</v>
      </c>
      <c r="D86" s="36">
        <v>0</v>
      </c>
      <c r="E86" s="37">
        <v>0</v>
      </c>
      <c r="F86" s="38"/>
      <c r="G86" s="35"/>
      <c r="H86" s="37">
        <v>0</v>
      </c>
      <c r="I86" s="37">
        <v>0</v>
      </c>
      <c r="J86" s="37">
        <f t="shared" si="1"/>
        <v>0</v>
      </c>
      <c r="K86" s="35"/>
      <c r="L86" s="35"/>
      <c r="M86" s="34"/>
      <c r="N86" s="34"/>
      <c r="O86" s="35"/>
      <c r="P86" s="35"/>
      <c r="Q86" s="35"/>
      <c r="R86" s="34"/>
      <c r="S86" s="34"/>
    </row>
    <row r="87" spans="1:19" s="40" customFormat="1" x14ac:dyDescent="0.25">
      <c r="A87" s="34"/>
      <c r="B87" s="34"/>
      <c r="C87" s="36">
        <v>0</v>
      </c>
      <c r="D87" s="36">
        <v>0</v>
      </c>
      <c r="E87" s="37">
        <v>0</v>
      </c>
      <c r="F87" s="38"/>
      <c r="G87" s="35"/>
      <c r="H87" s="37">
        <v>0</v>
      </c>
      <c r="I87" s="37">
        <v>0</v>
      </c>
      <c r="J87" s="37">
        <f t="shared" si="1"/>
        <v>0</v>
      </c>
      <c r="K87" s="35"/>
      <c r="L87" s="35"/>
      <c r="M87" s="34"/>
      <c r="N87" s="34"/>
      <c r="O87" s="35"/>
      <c r="P87" s="35"/>
      <c r="Q87" s="35"/>
      <c r="R87" s="34"/>
      <c r="S87" s="34"/>
    </row>
    <row r="88" spans="1:19" s="40" customFormat="1" x14ac:dyDescent="0.25">
      <c r="A88" s="34"/>
      <c r="B88" s="34"/>
      <c r="C88" s="36">
        <v>0</v>
      </c>
      <c r="D88" s="36">
        <v>0</v>
      </c>
      <c r="E88" s="37">
        <v>0</v>
      </c>
      <c r="F88" s="38"/>
      <c r="G88" s="35"/>
      <c r="H88" s="37">
        <v>0</v>
      </c>
      <c r="I88" s="37">
        <v>0</v>
      </c>
      <c r="J88" s="37">
        <f t="shared" si="1"/>
        <v>0</v>
      </c>
      <c r="K88" s="35"/>
      <c r="L88" s="35"/>
      <c r="M88" s="34"/>
      <c r="N88" s="34"/>
      <c r="O88" s="35"/>
      <c r="P88" s="35"/>
      <c r="Q88" s="35"/>
      <c r="R88" s="34"/>
      <c r="S88" s="34"/>
    </row>
    <row r="89" spans="1:19" s="40" customFormat="1" x14ac:dyDescent="0.25">
      <c r="A89" s="34"/>
      <c r="B89" s="34"/>
      <c r="C89" s="36">
        <v>0</v>
      </c>
      <c r="D89" s="36">
        <v>0</v>
      </c>
      <c r="E89" s="37">
        <v>0</v>
      </c>
      <c r="F89" s="38"/>
      <c r="G89" s="35"/>
      <c r="H89" s="37">
        <v>0</v>
      </c>
      <c r="I89" s="37">
        <v>0</v>
      </c>
      <c r="J89" s="37">
        <f t="shared" si="1"/>
        <v>0</v>
      </c>
      <c r="K89" s="35"/>
      <c r="L89" s="35"/>
      <c r="M89" s="34"/>
      <c r="N89" s="34"/>
      <c r="O89" s="35"/>
      <c r="P89" s="35"/>
      <c r="Q89" s="35"/>
      <c r="R89" s="34"/>
      <c r="S89" s="34"/>
    </row>
    <row r="90" spans="1:19" s="40" customFormat="1" x14ac:dyDescent="0.25">
      <c r="A90" s="34"/>
      <c r="B90" s="34"/>
      <c r="C90" s="36">
        <v>0</v>
      </c>
      <c r="D90" s="36">
        <v>0</v>
      </c>
      <c r="E90" s="37">
        <v>0</v>
      </c>
      <c r="F90" s="38"/>
      <c r="G90" s="35"/>
      <c r="H90" s="37">
        <v>0</v>
      </c>
      <c r="I90" s="37">
        <v>0</v>
      </c>
      <c r="J90" s="37">
        <f t="shared" si="1"/>
        <v>0</v>
      </c>
      <c r="K90" s="35"/>
      <c r="L90" s="35"/>
      <c r="M90" s="34"/>
      <c r="N90" s="34"/>
      <c r="O90" s="35"/>
      <c r="P90" s="35"/>
      <c r="Q90" s="35"/>
      <c r="R90" s="34"/>
      <c r="S90" s="34"/>
    </row>
    <row r="91" spans="1:19" s="40" customFormat="1" x14ac:dyDescent="0.25">
      <c r="A91" s="34"/>
      <c r="B91" s="34"/>
      <c r="C91" s="36">
        <v>0</v>
      </c>
      <c r="D91" s="36">
        <v>0</v>
      </c>
      <c r="E91" s="37">
        <v>0</v>
      </c>
      <c r="F91" s="38"/>
      <c r="G91" s="35"/>
      <c r="H91" s="37">
        <v>0</v>
      </c>
      <c r="I91" s="37">
        <v>0</v>
      </c>
      <c r="J91" s="37">
        <f t="shared" si="1"/>
        <v>0</v>
      </c>
      <c r="K91" s="35"/>
      <c r="L91" s="35"/>
      <c r="M91" s="34"/>
      <c r="N91" s="34"/>
      <c r="O91" s="35"/>
      <c r="P91" s="35"/>
      <c r="Q91" s="35"/>
      <c r="R91" s="34"/>
      <c r="S91" s="34"/>
    </row>
    <row r="92" spans="1:19" s="40" customFormat="1" x14ac:dyDescent="0.25">
      <c r="A92" s="34"/>
      <c r="B92" s="34"/>
      <c r="C92" s="36">
        <v>0</v>
      </c>
      <c r="D92" s="36">
        <v>0</v>
      </c>
      <c r="E92" s="37">
        <v>0</v>
      </c>
      <c r="F92" s="38"/>
      <c r="G92" s="35"/>
      <c r="H92" s="37">
        <v>0</v>
      </c>
      <c r="I92" s="37">
        <v>0</v>
      </c>
      <c r="J92" s="37">
        <f t="shared" si="1"/>
        <v>0</v>
      </c>
      <c r="K92" s="35"/>
      <c r="L92" s="35"/>
      <c r="M92" s="34"/>
      <c r="N92" s="34"/>
      <c r="O92" s="35"/>
      <c r="P92" s="35"/>
      <c r="Q92" s="35"/>
      <c r="R92" s="34"/>
      <c r="S92" s="34"/>
    </row>
    <row r="93" spans="1:19" s="40" customFormat="1" x14ac:dyDescent="0.25">
      <c r="A93" s="34"/>
      <c r="B93" s="34"/>
      <c r="C93" s="36">
        <v>0</v>
      </c>
      <c r="D93" s="36">
        <v>0</v>
      </c>
      <c r="E93" s="37">
        <v>0</v>
      </c>
      <c r="F93" s="38"/>
      <c r="G93" s="35"/>
      <c r="H93" s="37">
        <v>0</v>
      </c>
      <c r="I93" s="37">
        <v>0</v>
      </c>
      <c r="J93" s="37">
        <f t="shared" si="1"/>
        <v>0</v>
      </c>
      <c r="K93" s="35"/>
      <c r="L93" s="35"/>
      <c r="M93" s="34"/>
      <c r="N93" s="34"/>
      <c r="O93" s="35"/>
      <c r="P93" s="35"/>
      <c r="Q93" s="35"/>
      <c r="R93" s="34"/>
      <c r="S93" s="34"/>
    </row>
    <row r="94" spans="1:19" s="40" customFormat="1" x14ac:dyDescent="0.25">
      <c r="A94" s="34"/>
      <c r="B94" s="34"/>
      <c r="C94" s="36">
        <v>0</v>
      </c>
      <c r="D94" s="36">
        <v>0</v>
      </c>
      <c r="E94" s="37">
        <v>0</v>
      </c>
      <c r="F94" s="38"/>
      <c r="G94" s="35"/>
      <c r="H94" s="37">
        <v>0</v>
      </c>
      <c r="I94" s="37">
        <v>0</v>
      </c>
      <c r="J94" s="37">
        <f t="shared" si="1"/>
        <v>0</v>
      </c>
      <c r="K94" s="35"/>
      <c r="L94" s="35"/>
      <c r="M94" s="34"/>
      <c r="N94" s="34"/>
      <c r="O94" s="35"/>
      <c r="P94" s="35"/>
      <c r="Q94" s="35"/>
      <c r="R94" s="34"/>
      <c r="S94" s="34"/>
    </row>
    <row r="95" spans="1:19" s="40" customFormat="1" x14ac:dyDescent="0.25">
      <c r="A95" s="34"/>
      <c r="B95" s="34"/>
      <c r="C95" s="36">
        <v>0</v>
      </c>
      <c r="D95" s="36">
        <v>0</v>
      </c>
      <c r="E95" s="37">
        <v>0</v>
      </c>
      <c r="F95" s="38"/>
      <c r="G95" s="35"/>
      <c r="H95" s="37">
        <v>0</v>
      </c>
      <c r="I95" s="37">
        <v>0</v>
      </c>
      <c r="J95" s="37">
        <f t="shared" si="1"/>
        <v>0</v>
      </c>
      <c r="K95" s="35"/>
      <c r="L95" s="35"/>
      <c r="M95" s="34"/>
      <c r="N95" s="34"/>
      <c r="O95" s="35"/>
      <c r="P95" s="35"/>
      <c r="Q95" s="35"/>
      <c r="R95" s="34"/>
      <c r="S95" s="34"/>
    </row>
    <row r="96" spans="1:19" s="40" customFormat="1" x14ac:dyDescent="0.25">
      <c r="A96" s="34"/>
      <c r="B96" s="34"/>
      <c r="C96" s="36">
        <v>0</v>
      </c>
      <c r="D96" s="36">
        <v>0</v>
      </c>
      <c r="E96" s="37">
        <v>0</v>
      </c>
      <c r="F96" s="38"/>
      <c r="G96" s="35"/>
      <c r="H96" s="37">
        <v>0</v>
      </c>
      <c r="I96" s="37">
        <v>0</v>
      </c>
      <c r="J96" s="37">
        <f t="shared" si="1"/>
        <v>0</v>
      </c>
      <c r="K96" s="35"/>
      <c r="L96" s="35"/>
      <c r="M96" s="34"/>
      <c r="N96" s="34"/>
      <c r="O96" s="35"/>
      <c r="P96" s="35"/>
      <c r="Q96" s="35"/>
      <c r="R96" s="34"/>
      <c r="S96" s="34"/>
    </row>
    <row r="97" spans="1:19" s="40" customFormat="1" x14ac:dyDescent="0.25">
      <c r="A97" s="34"/>
      <c r="B97" s="34"/>
      <c r="C97" s="36">
        <v>0</v>
      </c>
      <c r="D97" s="36">
        <v>0</v>
      </c>
      <c r="E97" s="37">
        <v>0</v>
      </c>
      <c r="F97" s="38"/>
      <c r="G97" s="35"/>
      <c r="H97" s="37">
        <v>0</v>
      </c>
      <c r="I97" s="37">
        <v>0</v>
      </c>
      <c r="J97" s="37">
        <f t="shared" si="1"/>
        <v>0</v>
      </c>
      <c r="K97" s="35"/>
      <c r="L97" s="35"/>
      <c r="M97" s="34"/>
      <c r="N97" s="34"/>
      <c r="O97" s="35"/>
      <c r="P97" s="35"/>
      <c r="Q97" s="35"/>
      <c r="R97" s="34"/>
      <c r="S97" s="34"/>
    </row>
    <row r="98" spans="1:19" s="40" customFormat="1" x14ac:dyDescent="0.25">
      <c r="A98" s="34"/>
      <c r="B98" s="34"/>
      <c r="C98" s="36">
        <v>0</v>
      </c>
      <c r="D98" s="36">
        <v>0</v>
      </c>
      <c r="E98" s="37">
        <v>0</v>
      </c>
      <c r="F98" s="38"/>
      <c r="G98" s="35"/>
      <c r="H98" s="37">
        <v>0</v>
      </c>
      <c r="I98" s="37">
        <v>0</v>
      </c>
      <c r="J98" s="37">
        <f t="shared" si="1"/>
        <v>0</v>
      </c>
      <c r="K98" s="35"/>
      <c r="L98" s="35"/>
      <c r="M98" s="34"/>
      <c r="N98" s="34"/>
      <c r="O98" s="35"/>
      <c r="P98" s="35"/>
      <c r="Q98" s="35"/>
      <c r="R98" s="34"/>
      <c r="S98" s="34"/>
    </row>
    <row r="99" spans="1:19" s="40" customFormat="1" x14ac:dyDescent="0.25">
      <c r="A99" s="34"/>
      <c r="B99" s="34"/>
      <c r="C99" s="36">
        <v>0</v>
      </c>
      <c r="D99" s="36">
        <v>0</v>
      </c>
      <c r="E99" s="37">
        <v>0</v>
      </c>
      <c r="F99" s="38"/>
      <c r="G99" s="35"/>
      <c r="H99" s="37">
        <v>0</v>
      </c>
      <c r="I99" s="37">
        <v>0</v>
      </c>
      <c r="J99" s="37">
        <f t="shared" si="1"/>
        <v>0</v>
      </c>
      <c r="K99" s="35"/>
      <c r="L99" s="35"/>
      <c r="M99" s="34"/>
      <c r="N99" s="34"/>
      <c r="O99" s="35"/>
      <c r="P99" s="35"/>
      <c r="Q99" s="35"/>
      <c r="R99" s="34"/>
      <c r="S99" s="34"/>
    </row>
    <row r="100" spans="1:19" s="40" customFormat="1" x14ac:dyDescent="0.25">
      <c r="A100" s="34"/>
      <c r="B100" s="34"/>
      <c r="C100" s="36">
        <v>0</v>
      </c>
      <c r="D100" s="36">
        <v>0</v>
      </c>
      <c r="E100" s="37">
        <v>0</v>
      </c>
      <c r="F100" s="38"/>
      <c r="G100" s="35"/>
      <c r="H100" s="37">
        <v>0</v>
      </c>
      <c r="I100" s="37">
        <v>0</v>
      </c>
      <c r="J100" s="37">
        <f t="shared" si="1"/>
        <v>0</v>
      </c>
      <c r="K100" s="35"/>
      <c r="L100" s="35"/>
      <c r="M100" s="34"/>
      <c r="N100" s="34"/>
      <c r="O100" s="35"/>
      <c r="P100" s="35"/>
      <c r="Q100" s="35"/>
      <c r="R100" s="34"/>
      <c r="S100" s="34"/>
    </row>
    <row r="101" spans="1:19" s="40" customFormat="1" x14ac:dyDescent="0.25">
      <c r="A101" s="34"/>
      <c r="B101" s="34"/>
      <c r="C101" s="36">
        <v>0</v>
      </c>
      <c r="D101" s="36">
        <v>0</v>
      </c>
      <c r="E101" s="37">
        <v>0</v>
      </c>
      <c r="F101" s="38"/>
      <c r="G101" s="35"/>
      <c r="H101" s="37">
        <v>0</v>
      </c>
      <c r="I101" s="37">
        <v>0</v>
      </c>
      <c r="J101" s="37">
        <f t="shared" si="1"/>
        <v>0</v>
      </c>
      <c r="K101" s="35"/>
      <c r="L101" s="35"/>
      <c r="M101" s="34"/>
      <c r="N101" s="34"/>
      <c r="O101" s="35"/>
      <c r="P101" s="35"/>
      <c r="Q101" s="35"/>
      <c r="R101" s="34"/>
      <c r="S101" s="34"/>
    </row>
    <row r="102" spans="1:19" s="40" customFormat="1" x14ac:dyDescent="0.25">
      <c r="A102" s="34"/>
      <c r="B102" s="34"/>
      <c r="C102" s="36">
        <v>0</v>
      </c>
      <c r="D102" s="36">
        <v>0</v>
      </c>
      <c r="E102" s="37">
        <v>0</v>
      </c>
      <c r="F102" s="38"/>
      <c r="G102" s="35"/>
      <c r="H102" s="37">
        <v>0</v>
      </c>
      <c r="I102" s="37">
        <v>0</v>
      </c>
      <c r="J102" s="37">
        <f t="shared" si="1"/>
        <v>0</v>
      </c>
      <c r="K102" s="35"/>
      <c r="L102" s="35"/>
      <c r="M102" s="34"/>
      <c r="N102" s="34"/>
      <c r="O102" s="35"/>
      <c r="P102" s="35"/>
      <c r="Q102" s="35"/>
      <c r="R102" s="34"/>
      <c r="S102" s="34"/>
    </row>
    <row r="103" spans="1:19" s="40" customFormat="1" x14ac:dyDescent="0.25">
      <c r="A103" s="34"/>
      <c r="B103" s="34"/>
      <c r="C103" s="36">
        <v>0</v>
      </c>
      <c r="D103" s="36">
        <v>0</v>
      </c>
      <c r="E103" s="37">
        <v>0</v>
      </c>
      <c r="F103" s="38"/>
      <c r="G103" s="35"/>
      <c r="H103" s="37">
        <v>0</v>
      </c>
      <c r="I103" s="37">
        <v>0</v>
      </c>
      <c r="J103" s="37">
        <f t="shared" si="1"/>
        <v>0</v>
      </c>
      <c r="K103" s="35"/>
      <c r="L103" s="35"/>
      <c r="M103" s="34"/>
      <c r="N103" s="34"/>
      <c r="O103" s="35"/>
      <c r="P103" s="35"/>
      <c r="Q103" s="35"/>
      <c r="R103" s="34"/>
      <c r="S103" s="34"/>
    </row>
    <row r="104" spans="1:19" s="40" customFormat="1" x14ac:dyDescent="0.25">
      <c r="A104" s="34"/>
      <c r="B104" s="34"/>
      <c r="C104" s="36">
        <v>0</v>
      </c>
      <c r="D104" s="36">
        <v>0</v>
      </c>
      <c r="E104" s="37">
        <v>0</v>
      </c>
      <c r="F104" s="38"/>
      <c r="G104" s="35"/>
      <c r="H104" s="37">
        <v>0</v>
      </c>
      <c r="I104" s="37">
        <v>0</v>
      </c>
      <c r="J104" s="37">
        <f t="shared" si="1"/>
        <v>0</v>
      </c>
      <c r="K104" s="35"/>
      <c r="L104" s="35"/>
      <c r="M104" s="34"/>
      <c r="N104" s="34"/>
      <c r="O104" s="35"/>
      <c r="P104" s="35"/>
      <c r="Q104" s="35"/>
      <c r="R104" s="34"/>
      <c r="S104" s="34"/>
    </row>
    <row r="105" spans="1:19" s="40" customFormat="1" x14ac:dyDescent="0.25">
      <c r="A105" s="34"/>
      <c r="B105" s="34"/>
      <c r="C105" s="36">
        <v>0</v>
      </c>
      <c r="D105" s="36">
        <v>0</v>
      </c>
      <c r="E105" s="37">
        <v>0</v>
      </c>
      <c r="F105" s="38"/>
      <c r="G105" s="35"/>
      <c r="H105" s="37">
        <v>0</v>
      </c>
      <c r="I105" s="37">
        <v>0</v>
      </c>
      <c r="J105" s="37">
        <f t="shared" si="1"/>
        <v>0</v>
      </c>
      <c r="K105" s="35"/>
      <c r="L105" s="35"/>
      <c r="M105" s="34"/>
      <c r="N105" s="34"/>
      <c r="O105" s="35"/>
      <c r="P105" s="35"/>
      <c r="Q105" s="35"/>
      <c r="R105" s="34"/>
      <c r="S105" s="34"/>
    </row>
    <row r="106" spans="1:19" s="40" customFormat="1" x14ac:dyDescent="0.25">
      <c r="A106" s="34"/>
      <c r="B106" s="34"/>
      <c r="C106" s="36">
        <v>0</v>
      </c>
      <c r="D106" s="36">
        <v>0</v>
      </c>
      <c r="E106" s="37">
        <v>0</v>
      </c>
      <c r="F106" s="38"/>
      <c r="G106" s="35"/>
      <c r="H106" s="37">
        <v>0</v>
      </c>
      <c r="I106" s="37">
        <v>0</v>
      </c>
      <c r="J106" s="37">
        <f t="shared" si="1"/>
        <v>0</v>
      </c>
      <c r="K106" s="35"/>
      <c r="L106" s="35"/>
      <c r="M106" s="34"/>
      <c r="N106" s="34"/>
      <c r="O106" s="35"/>
      <c r="P106" s="35"/>
      <c r="Q106" s="35"/>
      <c r="R106" s="34"/>
      <c r="S106" s="34"/>
    </row>
    <row r="107" spans="1:19" s="40" customFormat="1" x14ac:dyDescent="0.25">
      <c r="A107" s="34"/>
      <c r="B107" s="34"/>
      <c r="C107" s="36">
        <v>0</v>
      </c>
      <c r="D107" s="36">
        <v>0</v>
      </c>
      <c r="E107" s="37">
        <v>0</v>
      </c>
      <c r="F107" s="38"/>
      <c r="G107" s="35"/>
      <c r="H107" s="37">
        <v>0</v>
      </c>
      <c r="I107" s="37">
        <v>0</v>
      </c>
      <c r="J107" s="37">
        <f t="shared" si="1"/>
        <v>0</v>
      </c>
      <c r="K107" s="35"/>
      <c r="L107" s="35"/>
      <c r="M107" s="34"/>
      <c r="N107" s="34"/>
      <c r="O107" s="35"/>
      <c r="P107" s="35"/>
      <c r="Q107" s="35"/>
      <c r="R107" s="34"/>
      <c r="S107" s="34"/>
    </row>
    <row r="108" spans="1:19" s="40" customFormat="1" x14ac:dyDescent="0.25">
      <c r="A108" s="34"/>
      <c r="B108" s="34"/>
      <c r="C108" s="36">
        <v>0</v>
      </c>
      <c r="D108" s="36">
        <v>0</v>
      </c>
      <c r="E108" s="37">
        <v>0</v>
      </c>
      <c r="F108" s="38"/>
      <c r="G108" s="35"/>
      <c r="H108" s="37">
        <v>0</v>
      </c>
      <c r="I108" s="37">
        <v>0</v>
      </c>
      <c r="J108" s="37">
        <f t="shared" si="1"/>
        <v>0</v>
      </c>
      <c r="K108" s="35"/>
      <c r="L108" s="35"/>
      <c r="M108" s="34"/>
      <c r="N108" s="34"/>
      <c r="O108" s="35"/>
      <c r="P108" s="35"/>
      <c r="Q108" s="35"/>
      <c r="R108" s="34"/>
      <c r="S108" s="34"/>
    </row>
    <row r="109" spans="1:19" s="40" customFormat="1" x14ac:dyDescent="0.25">
      <c r="A109" s="34"/>
      <c r="B109" s="34"/>
      <c r="C109" s="36">
        <v>0</v>
      </c>
      <c r="D109" s="36">
        <v>0</v>
      </c>
      <c r="E109" s="37">
        <v>0</v>
      </c>
      <c r="F109" s="38"/>
      <c r="G109" s="35"/>
      <c r="H109" s="37">
        <v>0</v>
      </c>
      <c r="I109" s="37">
        <v>0</v>
      </c>
      <c r="J109" s="37">
        <f t="shared" si="1"/>
        <v>0</v>
      </c>
      <c r="K109" s="35"/>
      <c r="L109" s="35"/>
      <c r="M109" s="34"/>
      <c r="N109" s="34"/>
      <c r="O109" s="35"/>
      <c r="P109" s="35"/>
      <c r="Q109" s="35"/>
      <c r="R109" s="34"/>
      <c r="S109" s="34"/>
    </row>
    <row r="110" spans="1:19" s="40" customFormat="1" x14ac:dyDescent="0.25">
      <c r="A110" s="34"/>
      <c r="B110" s="34"/>
      <c r="C110" s="36">
        <v>0</v>
      </c>
      <c r="D110" s="36">
        <v>0</v>
      </c>
      <c r="E110" s="37">
        <v>0</v>
      </c>
      <c r="F110" s="38"/>
      <c r="G110" s="35"/>
      <c r="H110" s="37">
        <v>0</v>
      </c>
      <c r="I110" s="37">
        <v>0</v>
      </c>
      <c r="J110" s="37">
        <f t="shared" si="1"/>
        <v>0</v>
      </c>
      <c r="K110" s="35"/>
      <c r="L110" s="35"/>
      <c r="M110" s="34"/>
      <c r="N110" s="34"/>
      <c r="O110" s="35"/>
      <c r="P110" s="35"/>
      <c r="Q110" s="35"/>
      <c r="R110" s="34"/>
      <c r="S110" s="34"/>
    </row>
    <row r="111" spans="1:19" s="2" customFormat="1" x14ac:dyDescent="0.25">
      <c r="A111" s="22" t="s">
        <v>22</v>
      </c>
      <c r="C111" s="23"/>
      <c r="D111" s="22" t="s">
        <v>22</v>
      </c>
      <c r="E111" s="23"/>
      <c r="F111" s="24"/>
      <c r="H111" s="23"/>
      <c r="I111" s="23"/>
      <c r="J111" s="23"/>
      <c r="K111" s="43"/>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1" priority="1" operator="containsText" text="No Reportable Debt">
      <formula>NOT(ISERROR(SEARCH("No Reportable Debt",A10)))</formula>
    </cfRule>
  </conditionalFormatting>
  <conditionalFormatting sqref="M10:Q110">
    <cfRule type="expression" dxfId="0" priority="2">
      <formula>$L10="No"</formula>
    </cfRule>
  </conditionalFormatting>
  <hyperlinks>
    <hyperlink ref="A9" location="'6 - Instructions and Glossary'!A12:E12" display="Outstanding debt obligation*" xr:uid="{F4CBF360-F4BE-409B-A3BF-8B05BAD66757}"/>
    <hyperlink ref="B9" location="'6 - Instructions and Glossary'!A13:E13" display="If debt is conduit or component debt, enter related entity name:" xr:uid="{27CDD85A-8F3E-44C5-A9DB-46D29631CCEE}"/>
    <hyperlink ref="C9" location="'6 - Instructions and Glossary'!A14:E14" display="Principal issued*" xr:uid="{160A1D99-8242-4B69-B024-ECBE7B8E68C9}"/>
    <hyperlink ref="D9" location="'6 - Instructions and Glossary'!A15:E15" display="Principal outstanding*" xr:uid="{A8AA4531-DF51-4772-8196-2D49DA63F326}"/>
    <hyperlink ref="E9" location="'6 - Instructions and Glossary'!A16:E16" display="Combined principal and interest required to pay each outstanding debt obligation on time and in full*" xr:uid="{43640232-F5D0-44B3-AEFC-481959C77F1B}"/>
    <hyperlink ref="F9" location="'6 - Instructions and Glossary'!A17:E17" display="Final maturity date* (MM/DD/YYYY)" xr:uid="{97FA8E67-B7DE-4560-8EAB-A5186157B5F6}"/>
    <hyperlink ref="G9" location="'6 - Instructions and Glossary'!A18:E18" display="Is the debt secured in any way by ad valorem taxes?*" xr:uid="{1BB9FDA7-9685-48B3-B949-EA6CF69F6D3E}"/>
    <hyperlink ref="H9" location="'6 - Instructions and Glossary'!A19:E19" display="Total proceeds received*" xr:uid="{9042B539-2516-411B-AF0F-F44B5BB33EFE}"/>
    <hyperlink ref="I9" location="'6 - Instructions and Glossary'!A20:E20" display="Proceeds spent*" xr:uid="{AE5A4C13-792C-483D-B09A-2E923897034B}"/>
    <hyperlink ref="J9" location="'6 - Instructions and Glossary'!A21:E21" display="Proceeds unspent*" xr:uid="{B244784A-94AA-46C4-9EA6-6E8747F54E02}"/>
    <hyperlink ref="K9" location="'6 - Instructions and Glossary'!A22:E22" display="Official stated purpose for which the debt obligation was authorized*" xr:uid="{BC23E370-A784-4F33-BCA1-2F0BD2764767}"/>
    <hyperlink ref="L9:Q9" location="'6 - Instructions and Glossary'!A23:E23" display="Is the debt obligation rated by any nationally recognized credit rating organization?*" xr:uid="{56CF429D-8C0E-42B8-8172-8AACD545504A}"/>
  </hyperlink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23341-2810-492F-91BC-5CF8CF50F638}">
  <sheetPr>
    <tabColor theme="3"/>
  </sheetPr>
  <dimension ref="A1:D31"/>
  <sheetViews>
    <sheetView zoomScale="85" zoomScaleNormal="85" workbookViewId="0">
      <selection activeCell="B19" sqref="B19"/>
    </sheetView>
  </sheetViews>
  <sheetFormatPr defaultColWidth="0" defaultRowHeight="15.75" customHeight="1" zeroHeight="1" x14ac:dyDescent="0.25"/>
  <cols>
    <col min="1" max="1" width="56.42578125" style="58" customWidth="1"/>
    <col min="2" max="2" width="61.140625" style="5" customWidth="1"/>
    <col min="3" max="4" width="0" style="5" hidden="1" customWidth="1"/>
    <col min="5" max="16384" width="9.140625" style="5" hidden="1"/>
  </cols>
  <sheetData>
    <row r="1" spans="1:2" x14ac:dyDescent="0.25">
      <c r="A1" s="44" t="s">
        <v>0</v>
      </c>
      <c r="B1" s="45"/>
    </row>
    <row r="2" spans="1:2" x14ac:dyDescent="0.25">
      <c r="A2" s="46" t="s">
        <v>103</v>
      </c>
      <c r="B2" s="45"/>
    </row>
    <row r="3" spans="1:2" x14ac:dyDescent="0.25">
      <c r="A3" s="47" t="s">
        <v>104</v>
      </c>
      <c r="B3" s="7"/>
    </row>
    <row r="4" spans="1:2" x14ac:dyDescent="0.25">
      <c r="A4" s="48" t="s">
        <v>105</v>
      </c>
      <c r="B4" s="49" t="s">
        <v>106</v>
      </c>
    </row>
    <row r="5" spans="1:2" x14ac:dyDescent="0.25">
      <c r="A5" s="48" t="s">
        <v>107</v>
      </c>
      <c r="B5" s="49" t="s">
        <v>108</v>
      </c>
    </row>
    <row r="6" spans="1:2" x14ac:dyDescent="0.25">
      <c r="A6" s="8" t="s">
        <v>109</v>
      </c>
      <c r="B6" s="50"/>
    </row>
    <row r="7" spans="1:2" x14ac:dyDescent="0.25">
      <c r="A7" s="8" t="s">
        <v>110</v>
      </c>
      <c r="B7" s="49">
        <v>2024</v>
      </c>
    </row>
    <row r="8" spans="1:2" x14ac:dyDescent="0.25">
      <c r="A8" s="8" t="s">
        <v>111</v>
      </c>
      <c r="B8" s="51">
        <v>45200</v>
      </c>
    </row>
    <row r="9" spans="1:2" x14ac:dyDescent="0.25">
      <c r="A9" s="8" t="s">
        <v>112</v>
      </c>
      <c r="B9" s="52">
        <f>IF(ISBLANK(B8),"",DATE(YEAR(B8)+1,MONTH(B8),DAY(B8)-1))</f>
        <v>45565</v>
      </c>
    </row>
    <row r="10" spans="1:2" x14ac:dyDescent="0.25">
      <c r="A10" s="8" t="s">
        <v>113</v>
      </c>
      <c r="B10" s="51" t="s">
        <v>114</v>
      </c>
    </row>
    <row r="11" spans="1:2" x14ac:dyDescent="0.25">
      <c r="A11" s="8" t="s">
        <v>115</v>
      </c>
      <c r="B11" s="53" t="s">
        <v>116</v>
      </c>
    </row>
    <row r="12" spans="1:2" x14ac:dyDescent="0.25">
      <c r="A12" s="8" t="s">
        <v>117</v>
      </c>
      <c r="B12" s="49"/>
    </row>
    <row r="13" spans="1:2" x14ac:dyDescent="0.25">
      <c r="A13" s="48" t="s">
        <v>118</v>
      </c>
      <c r="B13" s="49" t="s">
        <v>47</v>
      </c>
    </row>
    <row r="14" spans="1:2" x14ac:dyDescent="0.25">
      <c r="A14" s="46"/>
      <c r="B14" s="27"/>
    </row>
    <row r="15" spans="1:2" x14ac:dyDescent="0.25">
      <c r="A15" s="47" t="s">
        <v>119</v>
      </c>
      <c r="B15" s="54"/>
    </row>
    <row r="16" spans="1:2" x14ac:dyDescent="0.25">
      <c r="A16" s="55" t="s">
        <v>120</v>
      </c>
      <c r="B16" s="49" t="s">
        <v>121</v>
      </c>
    </row>
    <row r="17" spans="1:2" x14ac:dyDescent="0.25">
      <c r="A17" s="55" t="s">
        <v>122</v>
      </c>
      <c r="B17" s="49" t="s">
        <v>123</v>
      </c>
    </row>
    <row r="18" spans="1:2" x14ac:dyDescent="0.25">
      <c r="A18" s="55" t="s">
        <v>124</v>
      </c>
      <c r="B18" s="53" t="s">
        <v>125</v>
      </c>
    </row>
    <row r="19" spans="1:2" x14ac:dyDescent="0.25">
      <c r="A19" s="55" t="s">
        <v>126</v>
      </c>
      <c r="B19" s="56" t="s">
        <v>127</v>
      </c>
    </row>
    <row r="20" spans="1:2" x14ac:dyDescent="0.25">
      <c r="A20" s="55" t="s">
        <v>128</v>
      </c>
      <c r="B20" s="49" t="s">
        <v>129</v>
      </c>
    </row>
    <row r="21" spans="1:2" x14ac:dyDescent="0.25">
      <c r="A21" s="55" t="s">
        <v>130</v>
      </c>
      <c r="B21" s="49"/>
    </row>
    <row r="22" spans="1:2" x14ac:dyDescent="0.25">
      <c r="A22" s="55" t="s">
        <v>131</v>
      </c>
      <c r="B22" s="49" t="s">
        <v>132</v>
      </c>
    </row>
    <row r="23" spans="1:2" x14ac:dyDescent="0.25">
      <c r="A23" s="55" t="s">
        <v>133</v>
      </c>
      <c r="B23" s="57">
        <v>76702</v>
      </c>
    </row>
    <row r="24" spans="1:2" x14ac:dyDescent="0.25">
      <c r="A24" s="55" t="s">
        <v>134</v>
      </c>
      <c r="B24" s="49" t="s">
        <v>135</v>
      </c>
    </row>
    <row r="25" spans="1:2" x14ac:dyDescent="0.25">
      <c r="A25" s="55" t="s">
        <v>136</v>
      </c>
      <c r="B25" s="49" t="s">
        <v>137</v>
      </c>
    </row>
    <row r="26" spans="1:2" x14ac:dyDescent="0.25">
      <c r="A26" s="55" t="s">
        <v>138</v>
      </c>
      <c r="B26" s="49" t="s">
        <v>139</v>
      </c>
    </row>
    <row r="27" spans="1:2" x14ac:dyDescent="0.25">
      <c r="A27" s="55" t="s">
        <v>140</v>
      </c>
      <c r="B27" s="49"/>
    </row>
    <row r="28" spans="1:2" x14ac:dyDescent="0.25">
      <c r="A28" s="55" t="s">
        <v>141</v>
      </c>
      <c r="B28" s="49" t="s">
        <v>132</v>
      </c>
    </row>
    <row r="29" spans="1:2" x14ac:dyDescent="0.25">
      <c r="A29" s="55" t="s">
        <v>142</v>
      </c>
      <c r="B29" s="49" t="s">
        <v>143</v>
      </c>
    </row>
    <row r="30" spans="1:2" x14ac:dyDescent="0.25">
      <c r="A30" s="55" t="s">
        <v>144</v>
      </c>
      <c r="B30" s="49" t="s">
        <v>135</v>
      </c>
    </row>
    <row r="31" spans="1:2" x14ac:dyDescent="0.25">
      <c r="A31" s="22" t="s">
        <v>22</v>
      </c>
      <c r="B31" s="2"/>
    </row>
  </sheetData>
  <conditionalFormatting sqref="B6">
    <cfRule type="expression" dxfId="6" priority="4">
      <formula>$B$5="Other"</formula>
    </cfRule>
    <cfRule type="expression" dxfId="5" priority="5">
      <formula>$B$5="(select)"</formula>
    </cfRule>
  </conditionalFormatting>
  <conditionalFormatting sqref="B9">
    <cfRule type="expression" dxfId="4" priority="2">
      <formula>$B$8=""</formula>
    </cfRule>
    <cfRule type="cellIs" dxfId="3" priority="3" operator="greaterThan">
      <formula>TODAY()</formula>
    </cfRule>
  </conditionalFormatting>
  <conditionalFormatting sqref="B26:B30">
    <cfRule type="expression" dxfId="2" priority="1">
      <formula>$B$25="Yes"</formula>
    </cfRule>
  </conditionalFormatting>
  <hyperlinks>
    <hyperlink ref="A5" location="'6 - Instructions and Glossary'!A7:E7" display="Political Subdivision Type*:" xr:uid="{F5A5BDC1-EBA0-4F1C-8274-19AF2F32147A}"/>
    <hyperlink ref="A4" location="'6 - Instructions and Glossary'!A6:E6" display="Political Subdivision Name*:" xr:uid="{088B3820-A2A5-42B4-A0D2-2DFB8D781766}"/>
    <hyperlink ref="A13" location="'6 - Instructions and Glossary'!A8:E8" display="Does the Political Subdivision have any reportable debt?*" xr:uid="{24F90E90-AD53-47BD-B2CD-DE403F1224C0}"/>
    <hyperlink ref="B19" r:id="rId1" xr:uid="{F76152FB-CE45-4B56-A81D-3A9489AAF80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714EA-18F7-4D54-B51E-5311B9289655}">
  <sheetPr>
    <tabColor theme="3"/>
  </sheetPr>
  <dimension ref="A1:R8"/>
  <sheetViews>
    <sheetView workbookViewId="0">
      <selection activeCell="B2" sqref="B2"/>
    </sheetView>
  </sheetViews>
  <sheetFormatPr defaultRowHeight="15" x14ac:dyDescent="0.25"/>
  <cols>
    <col min="1" max="1" width="35.42578125" bestFit="1" customWidth="1"/>
    <col min="2" max="2" width="18" style="59" bestFit="1" customWidth="1"/>
    <col min="3" max="3" width="12.7109375" style="59" bestFit="1" customWidth="1"/>
    <col min="16" max="16" width="16.85546875" style="59" bestFit="1" customWidth="1"/>
    <col min="17" max="17" width="11" bestFit="1" customWidth="1"/>
    <col min="18" max="18" width="15" bestFit="1" customWidth="1"/>
  </cols>
  <sheetData>
    <row r="1" spans="1:18" ht="29.25" customHeight="1" x14ac:dyDescent="0.25">
      <c r="A1" s="62" t="s">
        <v>145</v>
      </c>
      <c r="B1" s="65" t="s">
        <v>146</v>
      </c>
      <c r="C1" s="65" t="s">
        <v>147</v>
      </c>
    </row>
    <row r="2" spans="1:18" x14ac:dyDescent="0.25">
      <c r="A2" s="63" t="s">
        <v>148</v>
      </c>
      <c r="B2" s="66">
        <v>123170000</v>
      </c>
      <c r="C2" s="66">
        <f>B2/146241</f>
        <v>842.23986433353161</v>
      </c>
    </row>
    <row r="3" spans="1:18" x14ac:dyDescent="0.25">
      <c r="A3" s="63" t="s">
        <v>149</v>
      </c>
      <c r="B3" s="66">
        <f>85755000+34325000</f>
        <v>120080000</v>
      </c>
      <c r="C3" s="66">
        <f t="shared" ref="C3:C6" si="0">B3/146241</f>
        <v>821.11035892807081</v>
      </c>
    </row>
    <row r="4" spans="1:18" x14ac:dyDescent="0.25">
      <c r="A4" s="63" t="s">
        <v>150</v>
      </c>
      <c r="B4" s="66">
        <v>851835000</v>
      </c>
      <c r="C4" s="66">
        <f t="shared" si="0"/>
        <v>5824.8712741296904</v>
      </c>
    </row>
    <row r="5" spans="1:18" x14ac:dyDescent="0.25">
      <c r="A5" s="63" t="s">
        <v>151</v>
      </c>
      <c r="B5" s="66">
        <v>3063180</v>
      </c>
      <c r="C5" s="66">
        <f t="shared" si="0"/>
        <v>20.946109504174615</v>
      </c>
    </row>
    <row r="6" spans="1:18" x14ac:dyDescent="0.25">
      <c r="A6" s="64" t="s">
        <v>152</v>
      </c>
      <c r="B6" s="67">
        <f>SUM(B2:B5)</f>
        <v>1098148180</v>
      </c>
      <c r="C6" s="67">
        <f t="shared" si="0"/>
        <v>7509.1676068954666</v>
      </c>
    </row>
    <row r="8" spans="1:18" x14ac:dyDescent="0.25">
      <c r="R8" s="6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A24B-93EB-4F62-BF97-C9D18764FA9C}">
  <dimension ref="A1:G6"/>
  <sheetViews>
    <sheetView tabSelected="1" zoomScaleNormal="100" workbookViewId="0">
      <selection activeCell="T27" sqref="T27"/>
    </sheetView>
  </sheetViews>
  <sheetFormatPr defaultRowHeight="15" x14ac:dyDescent="0.25"/>
  <cols>
    <col min="1" max="1" width="27" bestFit="1" customWidth="1"/>
    <col min="2" max="5" width="13.7109375" bestFit="1" customWidth="1"/>
    <col min="6" max="6" width="16.28515625" bestFit="1" customWidth="1"/>
    <col min="7" max="7" width="16.28515625" style="61" bestFit="1" customWidth="1"/>
  </cols>
  <sheetData>
    <row r="1" spans="1:7" x14ac:dyDescent="0.25">
      <c r="B1">
        <v>2019</v>
      </c>
      <c r="C1">
        <v>2020</v>
      </c>
      <c r="D1">
        <v>2021</v>
      </c>
      <c r="E1">
        <v>2022</v>
      </c>
      <c r="F1">
        <v>2023</v>
      </c>
      <c r="G1" s="68">
        <v>2024</v>
      </c>
    </row>
    <row r="2" spans="1:7" x14ac:dyDescent="0.25">
      <c r="A2" t="s">
        <v>151</v>
      </c>
      <c r="B2" s="61">
        <v>0</v>
      </c>
      <c r="C2" s="61">
        <v>0</v>
      </c>
      <c r="D2" s="61">
        <v>4510000</v>
      </c>
      <c r="E2" s="61">
        <v>4030000</v>
      </c>
      <c r="F2" s="61">
        <v>3550000</v>
      </c>
      <c r="G2" s="61">
        <v>3063180</v>
      </c>
    </row>
    <row r="3" spans="1:7" x14ac:dyDescent="0.25">
      <c r="A3" t="s">
        <v>153</v>
      </c>
      <c r="B3" s="61">
        <v>8100000</v>
      </c>
      <c r="C3" s="61">
        <v>7560000</v>
      </c>
      <c r="D3" s="61">
        <v>6510000</v>
      </c>
      <c r="E3" s="61">
        <v>3620000</v>
      </c>
      <c r="F3" s="61">
        <v>45920000</v>
      </c>
      <c r="G3" s="61">
        <v>120000000</v>
      </c>
    </row>
    <row r="4" spans="1:7" x14ac:dyDescent="0.25">
      <c r="A4" t="s">
        <v>154</v>
      </c>
      <c r="B4" s="61">
        <v>98710000</v>
      </c>
      <c r="C4" s="61">
        <v>117860000</v>
      </c>
      <c r="D4" s="61">
        <v>138735000</v>
      </c>
      <c r="E4" s="61">
        <v>178100000</v>
      </c>
      <c r="F4" s="61">
        <v>224725000</v>
      </c>
      <c r="G4" s="61">
        <v>268800000</v>
      </c>
    </row>
    <row r="5" spans="1:7" x14ac:dyDescent="0.25">
      <c r="A5" t="s">
        <v>155</v>
      </c>
      <c r="B5" s="61">
        <v>354350000</v>
      </c>
      <c r="C5" s="61">
        <v>366200000</v>
      </c>
      <c r="D5" s="61">
        <v>390025000</v>
      </c>
      <c r="E5" s="61">
        <v>415370000</v>
      </c>
      <c r="F5" s="61">
        <v>480815000</v>
      </c>
      <c r="G5" s="61">
        <v>569710000</v>
      </c>
    </row>
    <row r="6" spans="1:7" x14ac:dyDescent="0.25">
      <c r="A6" t="s">
        <v>156</v>
      </c>
      <c r="B6" s="69">
        <f t="shared" ref="B6:C6" si="0">SUM(B2:B5)</f>
        <v>461160000</v>
      </c>
      <c r="C6" s="69">
        <f t="shared" si="0"/>
        <v>491620000</v>
      </c>
      <c r="D6" s="69">
        <f>SUM(D2:D5)</f>
        <v>539780000</v>
      </c>
      <c r="E6" s="69">
        <f>SUM(E2:E5)</f>
        <v>601120000</v>
      </c>
      <c r="F6" s="61">
        <f>SUM(F2:F5)</f>
        <v>755010000</v>
      </c>
      <c r="G6" s="61">
        <f>SUM(G2:G5)</f>
        <v>961573180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Summary of Debt Obligations</vt:lpstr>
      <vt:lpstr>Individual Debt Obligations</vt:lpstr>
      <vt:lpstr> Contact Information</vt:lpstr>
      <vt:lpstr>Current Debt Obligations</vt:lpstr>
      <vt:lpstr>Visualizations</vt:lpstr>
      <vt:lpstr>TitleRegionContactInformation..B30.1</vt:lpstr>
      <vt:lpstr>TitleRegionEntityInformation..B13.1</vt:lpstr>
      <vt:lpstr>'Individual Debt Obligations'!TitleRegionEntityInformation..B4.2</vt:lpstr>
      <vt:lpstr>'Summary of Debt Obligations'!TitleRegionEntityInformation..B4.3</vt:lpstr>
      <vt:lpstr>'Individual Debt Obligations'!TitleRegionIndividualDebtObligations..S110.2</vt:lpstr>
      <vt:lpstr>'Summary of Debt Obligations'!TitleRegionTotalTaxAdValorem..B17.3</vt:lpstr>
      <vt:lpstr>'Summary of Debt Obligations'!TitleRegionTotalTaxAdValoremPerCapita..B24.3</vt:lpstr>
      <vt:lpstr>'Summary of Debt Obligations'!TitleRegionTotalTaxRevDebt..B12.3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Thomas</dc:creator>
  <cp:lastModifiedBy>Erik Thomas</cp:lastModifiedBy>
  <dcterms:created xsi:type="dcterms:W3CDTF">2025-10-01T14:20:24Z</dcterms:created>
  <dcterms:modified xsi:type="dcterms:W3CDTF">2025-10-14T20:15:08Z</dcterms:modified>
</cp:coreProperties>
</file>